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30" windowWidth="23145" windowHeight="9645"/>
  </bookViews>
  <sheets>
    <sheet name="安排表 " sheetId="5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" i="5" l="1"/>
  <c r="M10" i="5"/>
  <c r="L10" i="5"/>
  <c r="K10" i="5"/>
  <c r="J10" i="5"/>
  <c r="I10" i="5"/>
  <c r="H10" i="5"/>
  <c r="G10" i="5"/>
  <c r="F10" i="5"/>
  <c r="E10" i="5"/>
  <c r="D10" i="5"/>
  <c r="C10" i="5"/>
  <c r="N9" i="5"/>
  <c r="M9" i="5"/>
  <c r="L9" i="5"/>
  <c r="K9" i="5"/>
  <c r="J9" i="5"/>
  <c r="I9" i="5"/>
  <c r="H9" i="5"/>
  <c r="F9" i="5"/>
  <c r="E9" i="5"/>
  <c r="D9" i="5"/>
  <c r="N8" i="5"/>
  <c r="M8" i="5"/>
  <c r="L8" i="5"/>
  <c r="K8" i="5"/>
  <c r="J8" i="5"/>
  <c r="I8" i="5"/>
  <c r="H8" i="5"/>
  <c r="F8" i="5"/>
  <c r="E8" i="5"/>
  <c r="D8" i="5"/>
  <c r="N7" i="5"/>
  <c r="M7" i="5"/>
  <c r="L7" i="5"/>
  <c r="K7" i="5"/>
  <c r="J7" i="5"/>
  <c r="I7" i="5"/>
  <c r="H7" i="5"/>
  <c r="F7" i="5"/>
  <c r="E7" i="5"/>
  <c r="D7" i="5"/>
</calcChain>
</file>

<file path=xl/sharedStrings.xml><?xml version="1.0" encoding="utf-8"?>
<sst xmlns="http://schemas.openxmlformats.org/spreadsheetml/2006/main" count="26" uniqueCount="22">
  <si>
    <t>序号</t>
  </si>
  <si>
    <t>宁化一中</t>
  </si>
  <si>
    <t>宁化六中</t>
  </si>
  <si>
    <t>宁化县2025年秋季学期普通高中家庭经济困难学生助学金安排表</t>
  </si>
  <si>
    <t>单位：万元</t>
  </si>
  <si>
    <t>单位名称</t>
  </si>
  <si>
    <t>2025年秋季建档立卡贫困家庭学生和孤残学生等</t>
  </si>
  <si>
    <t>2025年秋季家庭经济其他困难学生</t>
  </si>
  <si>
    <t>人数合计</t>
  </si>
  <si>
    <t>本次下拨金额</t>
  </si>
  <si>
    <t>人数</t>
  </si>
  <si>
    <r>
      <rPr>
        <sz val="12"/>
        <rFont val="楷体_GB2312"/>
        <charset val="134"/>
      </rPr>
      <t>补助金额       （3300元/生</t>
    </r>
    <r>
      <rPr>
        <sz val="12"/>
        <rFont val="微软雅黑"/>
        <charset val="134"/>
      </rPr>
      <t>·年</t>
    </r>
    <r>
      <rPr>
        <sz val="12"/>
        <rFont val="楷体_GB2312"/>
        <charset val="134"/>
      </rPr>
      <t>）</t>
    </r>
  </si>
  <si>
    <t>补助金额      （2000元/生·年）</t>
  </si>
  <si>
    <t>合计</t>
  </si>
  <si>
    <t>省级（80%）</t>
  </si>
  <si>
    <t>县级（20%）</t>
  </si>
  <si>
    <t>小计</t>
  </si>
  <si>
    <t>省级</t>
  </si>
  <si>
    <t>县级</t>
  </si>
  <si>
    <t>滨江实验 中学</t>
  </si>
  <si>
    <t>合   计</t>
  </si>
  <si>
    <t>附件1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</si>
</sst>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.000_);[Red]\(0.000\)"/>
  </numFmts>
  <fonts count="15" x14ac:knownFonts="1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黑体"/>
      <charset val="134"/>
    </font>
    <font>
      <b/>
      <sz val="18"/>
      <name val="仿宋_GB2312"/>
      <charset val="134"/>
    </font>
    <font>
      <sz val="14"/>
      <name val="仿宋_GB2312"/>
      <charset val="134"/>
    </font>
    <font>
      <sz val="12"/>
      <name val="楷体_GB2312"/>
      <charset val="134"/>
    </font>
    <font>
      <sz val="12"/>
      <name val="仿宋_GB2312"/>
      <charset val="134"/>
    </font>
    <font>
      <b/>
      <sz val="12"/>
      <name val="楷体_GB2312"/>
      <charset val="134"/>
    </font>
    <font>
      <b/>
      <sz val="12"/>
      <name val="仿宋_GB2312"/>
      <charset val="134"/>
    </font>
    <font>
      <sz val="10"/>
      <name val="Arial"/>
      <family val="2"/>
    </font>
    <font>
      <sz val="10"/>
      <name val="Arial"/>
    </font>
    <font>
      <sz val="12"/>
      <name val="微软雅黑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1">
    <xf numFmtId="0" fontId="0" fillId="0" borderId="0">
      <alignment vertical="center"/>
    </xf>
    <xf numFmtId="0" fontId="10" fillId="0" borderId="0"/>
    <xf numFmtId="0" fontId="1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0" fillId="0" borderId="0"/>
    <xf numFmtId="0" fontId="13" fillId="0" borderId="0">
      <alignment vertical="center"/>
    </xf>
    <xf numFmtId="0" fontId="10" fillId="0" borderId="0" applyBorder="0">
      <alignment vertical="center"/>
    </xf>
    <xf numFmtId="0" fontId="10" fillId="0" borderId="0"/>
    <xf numFmtId="0" fontId="11" fillId="0" borderId="0"/>
  </cellStyleXfs>
  <cellXfs count="26">
    <xf numFmtId="0" fontId="0" fillId="0" borderId="0" xfId="0" applyAlignment="1"/>
    <xf numFmtId="0" fontId="2" fillId="0" borderId="0" xfId="0" applyFont="1" applyBorder="1" applyAlignment="1"/>
    <xf numFmtId="0" fontId="4" fillId="0" borderId="0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77" fontId="9" fillId="0" borderId="2" xfId="0" applyNumberFormat="1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177" fontId="8" fillId="0" borderId="2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</cellXfs>
  <cellStyles count="11">
    <cellStyle name="常规" xfId="0" builtinId="0"/>
    <cellStyle name="常规 10" xfId="1"/>
    <cellStyle name="常规 12" xfId="2"/>
    <cellStyle name="常规 2" xfId="3"/>
    <cellStyle name="常规 2 6" xfId="4"/>
    <cellStyle name="常规 3" xfId="5"/>
    <cellStyle name="常规 46" xfId="6"/>
    <cellStyle name="常规 47" xfId="7"/>
    <cellStyle name="常规 47 2" xfId="8"/>
    <cellStyle name="常规 5" xfId="10"/>
    <cellStyle name="常规 5 2" xfId="9"/>
  </cellStyles>
  <dxfs count="0"/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tabSelected="1" workbookViewId="0">
      <selection activeCell="M5" sqref="M5:M6"/>
    </sheetView>
  </sheetViews>
  <sheetFormatPr defaultColWidth="9" defaultRowHeight="13.5" x14ac:dyDescent="0.15"/>
  <cols>
    <col min="1" max="1" width="8" customWidth="1"/>
    <col min="2" max="2" width="10.125" customWidth="1"/>
    <col min="3" max="6" width="9.625" customWidth="1"/>
    <col min="7" max="7" width="7.875" customWidth="1"/>
    <col min="8" max="10" width="9.625" customWidth="1"/>
    <col min="11" max="11" width="10.125" customWidth="1"/>
    <col min="12" max="14" width="11.125" customWidth="1"/>
  </cols>
  <sheetData>
    <row r="1" spans="1:14" ht="14.25" x14ac:dyDescent="0.15">
      <c r="A1" s="1" t="s">
        <v>21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0.25" x14ac:dyDescent="0.15">
      <c r="A2" s="16" t="s">
        <v>3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ht="22.5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17" t="s">
        <v>4</v>
      </c>
      <c r="M3" s="17"/>
      <c r="N3" s="17"/>
    </row>
    <row r="4" spans="1:14" ht="69" customHeight="1" x14ac:dyDescent="0.15">
      <c r="A4" s="21" t="s">
        <v>0</v>
      </c>
      <c r="B4" s="21" t="s">
        <v>5</v>
      </c>
      <c r="C4" s="18" t="s">
        <v>6</v>
      </c>
      <c r="D4" s="19"/>
      <c r="E4" s="19"/>
      <c r="F4" s="19"/>
      <c r="G4" s="18" t="s">
        <v>7</v>
      </c>
      <c r="H4" s="19"/>
      <c r="I4" s="19"/>
      <c r="J4" s="19"/>
      <c r="K4" s="21" t="s">
        <v>8</v>
      </c>
      <c r="L4" s="20" t="s">
        <v>9</v>
      </c>
      <c r="M4" s="20"/>
      <c r="N4" s="20"/>
    </row>
    <row r="5" spans="1:14" ht="51" customHeight="1" x14ac:dyDescent="0.15">
      <c r="A5" s="22"/>
      <c r="B5" s="22"/>
      <c r="C5" s="21" t="s">
        <v>10</v>
      </c>
      <c r="D5" s="3"/>
      <c r="E5" s="24" t="s">
        <v>11</v>
      </c>
      <c r="F5" s="25"/>
      <c r="G5" s="21" t="s">
        <v>10</v>
      </c>
      <c r="H5" s="4"/>
      <c r="I5" s="24" t="s">
        <v>12</v>
      </c>
      <c r="J5" s="25"/>
      <c r="K5" s="22"/>
      <c r="L5" s="20" t="s">
        <v>13</v>
      </c>
      <c r="M5" s="20" t="s">
        <v>14</v>
      </c>
      <c r="N5" s="20" t="s">
        <v>15</v>
      </c>
    </row>
    <row r="6" spans="1:14" ht="51" customHeight="1" x14ac:dyDescent="0.15">
      <c r="A6" s="23"/>
      <c r="B6" s="23"/>
      <c r="C6" s="23"/>
      <c r="D6" s="4" t="s">
        <v>16</v>
      </c>
      <c r="E6" s="4" t="s">
        <v>17</v>
      </c>
      <c r="F6" s="4" t="s">
        <v>18</v>
      </c>
      <c r="G6" s="23"/>
      <c r="H6" s="5" t="s">
        <v>16</v>
      </c>
      <c r="I6" s="4" t="s">
        <v>17</v>
      </c>
      <c r="J6" s="4" t="s">
        <v>18</v>
      </c>
      <c r="K6" s="23"/>
      <c r="L6" s="20"/>
      <c r="M6" s="20"/>
      <c r="N6" s="20"/>
    </row>
    <row r="7" spans="1:14" ht="51" customHeight="1" x14ac:dyDescent="0.15">
      <c r="A7" s="6">
        <v>1</v>
      </c>
      <c r="B7" s="4" t="s">
        <v>1</v>
      </c>
      <c r="C7" s="7">
        <v>106</v>
      </c>
      <c r="D7" s="8">
        <f t="shared" ref="D7:D9" si="0">C7*1650/10000</f>
        <v>17.489999999999998</v>
      </c>
      <c r="E7" s="8">
        <f t="shared" ref="E7:E9" si="1">C7*1650*0.8/10000</f>
        <v>13.992000000000001</v>
      </c>
      <c r="F7" s="8">
        <f t="shared" ref="F7:F9" si="2">C7*1650*0.2/10000</f>
        <v>3.4980000000000002</v>
      </c>
      <c r="G7" s="7">
        <v>68</v>
      </c>
      <c r="H7" s="8">
        <f t="shared" ref="H7:H9" si="3">G7*1000/10000</f>
        <v>6.8</v>
      </c>
      <c r="I7" s="8">
        <f t="shared" ref="I7:I9" si="4">G7*1000*0.8/10000</f>
        <v>5.44</v>
      </c>
      <c r="J7" s="8">
        <f t="shared" ref="J7:J9" si="5">G7*1000*0.2/10000</f>
        <v>1.36</v>
      </c>
      <c r="K7" s="9">
        <f t="shared" ref="K7:N7" si="6">C7+G7</f>
        <v>174</v>
      </c>
      <c r="L7" s="10">
        <f t="shared" ref="L7:L9" si="7">M7+N7</f>
        <v>24.29</v>
      </c>
      <c r="M7" s="10">
        <f t="shared" si="6"/>
        <v>19.431999999999999</v>
      </c>
      <c r="N7" s="10">
        <f t="shared" si="6"/>
        <v>4.8579999999999997</v>
      </c>
    </row>
    <row r="8" spans="1:14" ht="51" customHeight="1" x14ac:dyDescent="0.15">
      <c r="A8" s="6">
        <v>2</v>
      </c>
      <c r="B8" s="4" t="s">
        <v>19</v>
      </c>
      <c r="C8" s="7">
        <v>107</v>
      </c>
      <c r="D8" s="8">
        <f t="shared" si="0"/>
        <v>17.655000000000001</v>
      </c>
      <c r="E8" s="8">
        <f t="shared" si="1"/>
        <v>14.124000000000001</v>
      </c>
      <c r="F8" s="8">
        <f t="shared" si="2"/>
        <v>3.5310000000000001</v>
      </c>
      <c r="G8" s="7">
        <v>20</v>
      </c>
      <c r="H8" s="8">
        <f t="shared" si="3"/>
        <v>2</v>
      </c>
      <c r="I8" s="8">
        <f t="shared" si="4"/>
        <v>1.6</v>
      </c>
      <c r="J8" s="8">
        <f t="shared" si="5"/>
        <v>0.4</v>
      </c>
      <c r="K8" s="9">
        <f t="shared" ref="K8:N8" si="8">C8+G8</f>
        <v>127</v>
      </c>
      <c r="L8" s="10">
        <f t="shared" si="7"/>
        <v>19.655000000000001</v>
      </c>
      <c r="M8" s="10">
        <f t="shared" si="8"/>
        <v>15.724</v>
      </c>
      <c r="N8" s="10">
        <f t="shared" si="8"/>
        <v>3.931</v>
      </c>
    </row>
    <row r="9" spans="1:14" ht="51" customHeight="1" x14ac:dyDescent="0.15">
      <c r="A9" s="6">
        <v>3</v>
      </c>
      <c r="B9" s="4" t="s">
        <v>2</v>
      </c>
      <c r="C9" s="7">
        <v>103</v>
      </c>
      <c r="D9" s="8">
        <f t="shared" si="0"/>
        <v>16.995000000000001</v>
      </c>
      <c r="E9" s="8">
        <f t="shared" si="1"/>
        <v>13.596</v>
      </c>
      <c r="F9" s="8">
        <f t="shared" si="2"/>
        <v>3.399</v>
      </c>
      <c r="G9" s="7">
        <v>18</v>
      </c>
      <c r="H9" s="8">
        <f t="shared" si="3"/>
        <v>1.8</v>
      </c>
      <c r="I9" s="8">
        <f t="shared" si="4"/>
        <v>1.44</v>
      </c>
      <c r="J9" s="8">
        <f t="shared" si="5"/>
        <v>0.36</v>
      </c>
      <c r="K9" s="9">
        <f t="shared" ref="K9:N9" si="9">C9+G9</f>
        <v>121</v>
      </c>
      <c r="L9" s="10">
        <f t="shared" si="7"/>
        <v>18.795000000000002</v>
      </c>
      <c r="M9" s="10">
        <f t="shared" si="9"/>
        <v>15.036</v>
      </c>
      <c r="N9" s="10">
        <f t="shared" si="9"/>
        <v>3.7589999999999999</v>
      </c>
    </row>
    <row r="10" spans="1:14" ht="51" customHeight="1" x14ac:dyDescent="0.15">
      <c r="A10" s="6"/>
      <c r="B10" s="11" t="s">
        <v>20</v>
      </c>
      <c r="C10" s="12">
        <f t="shared" ref="C10:G10" si="10">SUM(C7:C9)</f>
        <v>316</v>
      </c>
      <c r="D10" s="13">
        <f>E10+F10</f>
        <v>52.14</v>
      </c>
      <c r="E10" s="13">
        <f t="shared" si="10"/>
        <v>41.712000000000003</v>
      </c>
      <c r="F10" s="13">
        <f t="shared" si="10"/>
        <v>10.428000000000001</v>
      </c>
      <c r="G10" s="12">
        <f t="shared" si="10"/>
        <v>106</v>
      </c>
      <c r="H10" s="13">
        <f>I10+J10</f>
        <v>10.6</v>
      </c>
      <c r="I10" s="13">
        <f t="shared" ref="I10:N10" si="11">SUM(I7:I9)</f>
        <v>8.48</v>
      </c>
      <c r="J10" s="13">
        <f t="shared" si="11"/>
        <v>2.12</v>
      </c>
      <c r="K10" s="14">
        <f>C10+G10</f>
        <v>422</v>
      </c>
      <c r="L10" s="14">
        <f>D10+H10</f>
        <v>62.74</v>
      </c>
      <c r="M10" s="15">
        <f t="shared" si="11"/>
        <v>50.192</v>
      </c>
      <c r="N10" s="15">
        <f t="shared" si="11"/>
        <v>12.548</v>
      </c>
    </row>
  </sheetData>
  <mergeCells count="15">
    <mergeCell ref="A2:N2"/>
    <mergeCell ref="L3:N3"/>
    <mergeCell ref="C4:F4"/>
    <mergeCell ref="G4:J4"/>
    <mergeCell ref="L4:N4"/>
    <mergeCell ref="K4:K6"/>
    <mergeCell ref="L5:L6"/>
    <mergeCell ref="M5:M6"/>
    <mergeCell ref="N5:N6"/>
    <mergeCell ref="E5:F5"/>
    <mergeCell ref="I5:J5"/>
    <mergeCell ref="A4:A6"/>
    <mergeCell ref="B4:B6"/>
    <mergeCell ref="C5:C6"/>
    <mergeCell ref="G5:G6"/>
  </mergeCells>
  <phoneticPr fontId="14" type="noConversion"/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5_1" rangeCreator="" othersAccessPermission="edit"/>
    <arrUserId title="区域1_3" rangeCreator="" othersAccessPermission="edit"/>
    <arrUserId title="区域1_4_1" rangeCreator="" othersAccessPermission="edit"/>
    <arrUserId title="区域1_4_1_1" rangeCreator="" othersAccessPermission="edit"/>
    <arrUserId title="区域1_3_1" rangeCreator="" othersAccessPermission="edit"/>
    <arrUserId title="区域1_4_1_1_2" rangeCreator="" othersAccessPermission="edit"/>
    <arrUserId title="区域1_3_1_1" rangeCreator="" othersAccessPermission="edit"/>
    <arrUserId title="区域1_3_1_1_1" rangeCreator="" othersAccessPermission="edit"/>
    <arrUserId title="区域1_4_1_1_1" rangeCreator="" othersAccessPermission="edit"/>
    <arrUserId title="区域1_4_1_1_3" rangeCreator="" othersAccessPermission="edit"/>
    <arrUserId title="区域1_3_1_1_2" rangeCreator="" othersAccessPermission="edit"/>
    <arrUserId title="区域1_4_1_1_1_1" rangeCreator="" othersAccessPermission="edit"/>
    <arrUserId title="区域1_4_1_1_1_1_1" rangeCreator="" othersAccessPermission="edit"/>
    <arrUserId title="区域1_5_1_1" rangeCreator="" othersAccessPermission="edit"/>
    <arrUserId title="区域1_3_3" rangeCreator="" othersAccessPermission="edit"/>
    <arrUserId title="区域1_4_1_2" rangeCreator="" othersAccessPermission="edit"/>
    <arrUserId title="区域1_4_1_1_4" rangeCreator="" othersAccessPermission="edit"/>
    <arrUserId title="区域1_3_1_2" rangeCreator="" othersAccessPermission="edit"/>
    <arrUserId title="区域1_3_1_1_3" rangeCreator="" othersAccessPermission="edit"/>
    <arrUserId title="区域1_3_1_1_1_1" rangeCreator="" othersAccessPermission="edit"/>
    <arrUserId title="区域1_4_1_1_1_2" rangeCreator="" othersAccessPermission="edit"/>
    <arrUserId title="区域1_4_1_1_2_1" rangeCreator="" othersAccessPermission="edit"/>
    <arrUserId title="区域1_4_1_1_1_1_2" rangeCreator="" othersAccessPermission="edit"/>
  </rangeList>
  <rangeList sheetStid="4" master="" otherUserPermission="visible"/>
  <rangeList sheetStid="5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安排表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刘京门</dc:creator>
  <cp:lastModifiedBy>陈华英</cp:lastModifiedBy>
  <cp:lastPrinted>2025-12-03T07:54:33Z</cp:lastPrinted>
  <dcterms:created xsi:type="dcterms:W3CDTF">2017-07-04T08:38:00Z</dcterms:created>
  <dcterms:modified xsi:type="dcterms:W3CDTF">2025-12-10T02:21:42Z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E96798C8996F4FB09B42E2367175C220_12</vt:lpwstr>
  </property>
</Properties>
</file>