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000" windowHeight="9840"/>
  </bookViews>
  <sheets>
    <sheet name="安排表" sheetId="4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O10" i="4" l="1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I9" i="4"/>
  <c r="H9" i="4"/>
  <c r="O8" i="4"/>
  <c r="N8" i="4"/>
  <c r="M8" i="4"/>
  <c r="L8" i="4"/>
  <c r="K8" i="4"/>
  <c r="I8" i="4"/>
  <c r="H8" i="4"/>
  <c r="O7" i="4"/>
  <c r="N7" i="4"/>
  <c r="M7" i="4"/>
  <c r="L7" i="4"/>
  <c r="K7" i="4"/>
  <c r="I7" i="4"/>
  <c r="H7" i="4"/>
</calcChain>
</file>

<file path=xl/sharedStrings.xml><?xml version="1.0" encoding="utf-8"?>
<sst xmlns="http://schemas.openxmlformats.org/spreadsheetml/2006/main" count="25" uniqueCount="23">
  <si>
    <t>附件1</t>
  </si>
  <si>
    <t>宁化县下达2023年春季学期普通高中家庭经济困难学生助学金安排表</t>
  </si>
  <si>
    <t>单位：万元</t>
  </si>
  <si>
    <t>序号</t>
  </si>
  <si>
    <t>单位名称</t>
  </si>
  <si>
    <t>一档经济困难学生</t>
  </si>
  <si>
    <t>其他经济困难学生</t>
  </si>
  <si>
    <t>人数合计</t>
  </si>
  <si>
    <t>补助金额</t>
  </si>
  <si>
    <t>建档立卡家庭经济困难学生</t>
  </si>
  <si>
    <t>家庭经济困难残疾学生</t>
  </si>
  <si>
    <t>低保及低保家庭学生</t>
  </si>
  <si>
    <t>农村特困救助供养学生</t>
  </si>
  <si>
    <t>孤儿及事实无人抚养儿童</t>
  </si>
  <si>
    <t>人数小计</t>
  </si>
  <si>
    <t>人数</t>
  </si>
  <si>
    <t>合计</t>
  </si>
  <si>
    <t>省级</t>
  </si>
  <si>
    <t>县级</t>
  </si>
  <si>
    <t>宁化一中</t>
  </si>
  <si>
    <t>滨江实验 中学</t>
  </si>
  <si>
    <t>宁化六中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</si>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</sst>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_);[Red]\(0.000\)"/>
    <numFmt numFmtId="179" formatCode="0_);[Red]\(0\)"/>
  </numFmts>
  <fonts count="14" x14ac:knownFonts="1">
    <font>
      <sz val="11"/>
      <color indexed="8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b/>
      <sz val="18"/>
      <name val="仿宋_GB2312"/>
      <charset val="134"/>
    </font>
    <font>
      <sz val="12"/>
      <name val="楷体_GB2312"/>
      <charset val="134"/>
    </font>
    <font>
      <sz val="12"/>
      <color rgb="FF000000"/>
      <name val="仿宋_GB2312"/>
      <charset val="134"/>
    </font>
    <font>
      <b/>
      <sz val="12"/>
      <name val="楷体_GB2312"/>
      <charset val="134"/>
    </font>
    <font>
      <b/>
      <sz val="12"/>
      <color rgb="FF000000"/>
      <name val="仿宋_GB2312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1" fillId="0" borderId="0" applyBorder="0">
      <alignment vertical="center"/>
    </xf>
  </cellStyleXfs>
  <cellXfs count="26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10" xfId="5"/>
    <cellStyle name="常规 12" xfId="2"/>
    <cellStyle name="常规 2" xfId="6"/>
    <cellStyle name="常规 2 6" xfId="7"/>
    <cellStyle name="常规 3" xfId="8"/>
    <cellStyle name="常规 46" xfId="4"/>
    <cellStyle name="常规 47" xfId="3"/>
    <cellStyle name="常规 47 2" xfId="9"/>
    <cellStyle name="常规 5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U10" sqref="U10"/>
    </sheetView>
  </sheetViews>
  <sheetFormatPr defaultColWidth="9" defaultRowHeight="13.5" x14ac:dyDescent="0.15"/>
  <cols>
    <col min="1" max="1" width="6.875" customWidth="1"/>
    <col min="2" max="2" width="10.125" customWidth="1"/>
    <col min="3" max="8" width="8.5" customWidth="1"/>
    <col min="9" max="9" width="9.75" customWidth="1"/>
    <col min="10" max="12" width="8.5" customWidth="1"/>
    <col min="13" max="15" width="9.25" customWidth="1"/>
  </cols>
  <sheetData>
    <row r="1" spans="1:15" ht="14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2.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" t="s">
        <v>2</v>
      </c>
      <c r="N3" s="16"/>
      <c r="O3" s="16"/>
    </row>
    <row r="4" spans="1:15" ht="51" customHeight="1" x14ac:dyDescent="0.15">
      <c r="A4" s="22" t="s">
        <v>3</v>
      </c>
      <c r="B4" s="22" t="s">
        <v>4</v>
      </c>
      <c r="C4" s="17" t="s">
        <v>5</v>
      </c>
      <c r="D4" s="18"/>
      <c r="E4" s="18"/>
      <c r="F4" s="18"/>
      <c r="G4" s="18"/>
      <c r="H4" s="18"/>
      <c r="I4" s="18"/>
      <c r="J4" s="19" t="s">
        <v>6</v>
      </c>
      <c r="K4" s="19"/>
      <c r="L4" s="21" t="s">
        <v>7</v>
      </c>
      <c r="M4" s="20" t="s">
        <v>8</v>
      </c>
      <c r="N4" s="21"/>
      <c r="O4" s="21"/>
    </row>
    <row r="5" spans="1:15" ht="51" customHeight="1" x14ac:dyDescent="0.15">
      <c r="A5" s="23"/>
      <c r="B5" s="23"/>
      <c r="C5" s="25" t="s">
        <v>9</v>
      </c>
      <c r="D5" s="25" t="s">
        <v>10</v>
      </c>
      <c r="E5" s="25" t="s">
        <v>11</v>
      </c>
      <c r="F5" s="25" t="s">
        <v>12</v>
      </c>
      <c r="G5" s="25" t="s">
        <v>13</v>
      </c>
      <c r="H5" s="21" t="s">
        <v>14</v>
      </c>
      <c r="I5" s="21" t="s">
        <v>8</v>
      </c>
      <c r="J5" s="21" t="s">
        <v>15</v>
      </c>
      <c r="K5" s="21" t="s">
        <v>8</v>
      </c>
      <c r="L5" s="21"/>
      <c r="M5" s="11" t="s">
        <v>16</v>
      </c>
      <c r="N5" s="3" t="s">
        <v>17</v>
      </c>
      <c r="O5" s="3" t="s">
        <v>18</v>
      </c>
    </row>
    <row r="6" spans="1:15" ht="51" customHeight="1" x14ac:dyDescent="0.15">
      <c r="A6" s="24"/>
      <c r="B6" s="24"/>
      <c r="C6" s="25"/>
      <c r="D6" s="25"/>
      <c r="E6" s="25"/>
      <c r="F6" s="25"/>
      <c r="G6" s="25"/>
      <c r="H6" s="21"/>
      <c r="I6" s="21"/>
      <c r="J6" s="21"/>
      <c r="K6" s="21"/>
      <c r="L6" s="21"/>
      <c r="M6" s="11"/>
      <c r="N6" s="3"/>
      <c r="O6" s="3"/>
    </row>
    <row r="7" spans="1:15" ht="51" customHeight="1" x14ac:dyDescent="0.15">
      <c r="A7" s="4">
        <v>1</v>
      </c>
      <c r="B7" s="5" t="s">
        <v>19</v>
      </c>
      <c r="C7" s="6">
        <v>50</v>
      </c>
      <c r="D7" s="7">
        <v>5</v>
      </c>
      <c r="E7" s="7">
        <v>52</v>
      </c>
      <c r="F7" s="7">
        <v>0</v>
      </c>
      <c r="G7" s="7">
        <v>6</v>
      </c>
      <c r="H7" s="8">
        <f>SUM(C7:G7)</f>
        <v>113</v>
      </c>
      <c r="I7" s="12">
        <f>H7*1500/10000</f>
        <v>16.95</v>
      </c>
      <c r="J7" s="13">
        <v>52</v>
      </c>
      <c r="K7" s="12">
        <f>J7*850/10000</f>
        <v>4.42</v>
      </c>
      <c r="L7" s="13">
        <f t="shared" ref="L7:M10" si="0">H7+J7</f>
        <v>165</v>
      </c>
      <c r="M7" s="14">
        <f t="shared" si="0"/>
        <v>21.37</v>
      </c>
      <c r="N7" s="14">
        <f>M7*0.8</f>
        <v>17.096</v>
      </c>
      <c r="O7" s="14">
        <f>M7*0.2</f>
        <v>4.274</v>
      </c>
    </row>
    <row r="8" spans="1:15" ht="51" customHeight="1" x14ac:dyDescent="0.15">
      <c r="A8" s="4">
        <v>2</v>
      </c>
      <c r="B8" s="5" t="s">
        <v>20</v>
      </c>
      <c r="C8" s="6">
        <v>44</v>
      </c>
      <c r="D8" s="7">
        <v>2</v>
      </c>
      <c r="E8" s="7">
        <v>13</v>
      </c>
      <c r="F8" s="7">
        <v>0</v>
      </c>
      <c r="G8" s="7">
        <v>1</v>
      </c>
      <c r="H8" s="8">
        <f>SUM(C8:G8)</f>
        <v>60</v>
      </c>
      <c r="I8" s="12">
        <f>H8*1500/10000</f>
        <v>9</v>
      </c>
      <c r="J8" s="13">
        <v>6</v>
      </c>
      <c r="K8" s="12">
        <f>J8*850/10000</f>
        <v>0.51</v>
      </c>
      <c r="L8" s="13">
        <f t="shared" si="0"/>
        <v>66</v>
      </c>
      <c r="M8" s="14">
        <f t="shared" si="0"/>
        <v>9.51</v>
      </c>
      <c r="N8" s="14">
        <f>M8*0.8</f>
        <v>7.6079999999999997</v>
      </c>
      <c r="O8" s="14">
        <f>M8*0.2</f>
        <v>1.9019999999999999</v>
      </c>
    </row>
    <row r="9" spans="1:15" ht="51" customHeight="1" x14ac:dyDescent="0.15">
      <c r="A9" s="4">
        <v>4</v>
      </c>
      <c r="B9" s="5" t="s">
        <v>21</v>
      </c>
      <c r="C9" s="6">
        <v>66</v>
      </c>
      <c r="D9" s="7">
        <v>1</v>
      </c>
      <c r="E9" s="7">
        <v>26</v>
      </c>
      <c r="F9" s="7">
        <v>0</v>
      </c>
      <c r="G9" s="7">
        <v>4</v>
      </c>
      <c r="H9" s="8">
        <f>SUM(C9:G9)</f>
        <v>97</v>
      </c>
      <c r="I9" s="12">
        <f>H9*1500/10000</f>
        <v>14.55</v>
      </c>
      <c r="J9" s="13">
        <v>28</v>
      </c>
      <c r="K9" s="12">
        <f>J9*850/10000</f>
        <v>2.38</v>
      </c>
      <c r="L9" s="13">
        <f t="shared" si="0"/>
        <v>125</v>
      </c>
      <c r="M9" s="14">
        <f t="shared" si="0"/>
        <v>16.93</v>
      </c>
      <c r="N9" s="14">
        <f>M9*0.8</f>
        <v>13.544</v>
      </c>
      <c r="O9" s="14">
        <f>M9*0.2</f>
        <v>3.3860000000000001</v>
      </c>
    </row>
    <row r="10" spans="1:15" ht="51" customHeight="1" x14ac:dyDescent="0.15">
      <c r="A10" s="4"/>
      <c r="B10" s="9" t="s">
        <v>22</v>
      </c>
      <c r="C10" s="10">
        <f t="shared" ref="C10:H10" si="1">SUM(C7:C9)</f>
        <v>160</v>
      </c>
      <c r="D10" s="10">
        <f t="shared" si="1"/>
        <v>8</v>
      </c>
      <c r="E10" s="10">
        <f t="shared" si="1"/>
        <v>91</v>
      </c>
      <c r="F10" s="10">
        <f t="shared" si="1"/>
        <v>0</v>
      </c>
      <c r="G10" s="10">
        <f t="shared" si="1"/>
        <v>11</v>
      </c>
      <c r="H10" s="10">
        <f t="shared" si="1"/>
        <v>270</v>
      </c>
      <c r="I10" s="12">
        <f>H10*1500/10000</f>
        <v>40.5</v>
      </c>
      <c r="J10" s="10">
        <f>SUM(J7:J9)</f>
        <v>86</v>
      </c>
      <c r="K10" s="12">
        <f>J10*850/10000</f>
        <v>7.31</v>
      </c>
      <c r="L10" s="13">
        <f t="shared" si="0"/>
        <v>356</v>
      </c>
      <c r="M10" s="14">
        <f t="shared" si="0"/>
        <v>47.81</v>
      </c>
      <c r="N10" s="14">
        <f>M10*0.8</f>
        <v>38.247999999999998</v>
      </c>
      <c r="O10" s="14">
        <f>M10*0.2</f>
        <v>9.5619999999999994</v>
      </c>
    </row>
  </sheetData>
  <mergeCells count="17">
    <mergeCell ref="L4:L6"/>
    <mergeCell ref="A2:O2"/>
    <mergeCell ref="M3:O3"/>
    <mergeCell ref="C4:I4"/>
    <mergeCell ref="J4:K4"/>
    <mergeCell ref="M4:O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13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69930555555555596" right="0.69930555555555596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1" master="">
    <arrUserId title="区域1_4" rangeCreator="" othersAccessPermission="edit"/>
    <arrUserId title="区域1_1_1" rangeCreator="" othersAccessPermission="edit"/>
    <arrUserId title="区域1_2_2" rangeCreator="" othersAccessPermission="edit"/>
    <arrUserId title="区域1_3_2" rangeCreator="" othersAccessPermission="edit"/>
    <arrUserId title="区域1_3_3" rangeCreator="" othersAccessPermission="edit"/>
    <arrUserId title="区域1_4_1_1" rangeCreator="" othersAccessPermission="edit"/>
    <arrUserId title="区域1_5" rangeCreator="" othersAccessPermission="edit"/>
    <arrUserId title="区域1_1_2" rangeCreator="" othersAccessPermission="edit"/>
    <arrUserId title="区域1_2_1" rangeCreator="" othersAccessPermission="edit"/>
    <arrUserId title="区域1_3_1" rangeCreator="" othersAccessPermission="edit"/>
    <arrUserId title="区域1_2_1_1" rangeCreator="" othersAccessPermission="edit"/>
    <arrUserId title="区域1_4_1" rangeCreator="" othersAccessPermission="edit"/>
    <arrUserId title="区域1_1_1_2" rangeCreator="" othersAccessPermission="edit"/>
    <arrUserId title="区域1_2_2_2" rangeCreator="" othersAccessPermission="edit"/>
    <arrUserId title="区域1_3_1_2" rangeCreator="" othersAccessPermission="edit"/>
    <arrUserId title="区域1_5_1" rangeCreator="" othersAccessPermission="edit"/>
    <arrUserId title="区域1_5_1_1" rangeCreator="" othersAccessPermission="edit"/>
    <arrUserId title="区域1_3_5" rangeCreator="" othersAccessPermission="edit"/>
    <arrUserId title="区域1_5_2" rangeCreator="" othersAccessPermission="edit"/>
    <arrUserId title="区域1_4_1_3" rangeCreator="" othersAccessPermission="edit"/>
    <arrUserId title="区域1_5_1_1_1" rangeCreator="" othersAccessPermission="edit"/>
    <arrUserId title="区域1_2_1_4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刘京门</dc:creator>
  <cp:lastModifiedBy>陈华英</cp:lastModifiedBy>
  <cp:lastPrinted>2023-04-18T02:13:00Z</cp:lastPrinted>
  <dcterms:created xsi:type="dcterms:W3CDTF">2017-07-04T08:38:00Z</dcterms:created>
  <dcterms:modified xsi:type="dcterms:W3CDTF">2023-04-25T07:11:46Z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97EE687B761245E9821FD608D2BADE62</vt:lpwstr>
  </property>
</Properties>
</file>