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小学不足100人）" sheetId="1" r:id="rId1"/>
  </sheets>
  <definedNames>
    <definedName name="_xlnm.Print_Titles" localSheetId="0">'小规模（小学不足100人）'!$1:$4</definedName>
  </definedNames>
  <calcPr fullCalcOnLoad="1"/>
</workbook>
</file>

<file path=xl/sharedStrings.xml><?xml version="1.0" encoding="utf-8"?>
<sst xmlns="http://schemas.openxmlformats.org/spreadsheetml/2006/main" count="45" uniqueCount="43">
  <si>
    <t>序号</t>
  </si>
  <si>
    <t>单位名称</t>
  </si>
  <si>
    <t>中沙中心学校小计</t>
  </si>
  <si>
    <t>宁化县中沙下沙小学</t>
  </si>
  <si>
    <t>宁化县中沙楼家小学</t>
  </si>
  <si>
    <t>安远中心学校小计</t>
  </si>
  <si>
    <t>宁化县安远伍坊小学</t>
  </si>
  <si>
    <t>城南中心学校小计</t>
  </si>
  <si>
    <t>安乐中心学校小计</t>
  </si>
  <si>
    <t>宁化县安乐马家小学</t>
  </si>
  <si>
    <t>宁化县安乐丁坑口小学</t>
  </si>
  <si>
    <t>曹坊中心学校小计</t>
  </si>
  <si>
    <t>宁化县曹坊滑石小学</t>
  </si>
  <si>
    <t>石壁中心学校小计</t>
  </si>
  <si>
    <t>宁化县石壁陈塘小学</t>
  </si>
  <si>
    <t>城郊中心学校小计</t>
  </si>
  <si>
    <t>宁化县城郊连屋小学</t>
  </si>
  <si>
    <t>济村中心学校小计</t>
  </si>
  <si>
    <t>宁化县济村武层小学</t>
  </si>
  <si>
    <t>水茜中心学校小计</t>
  </si>
  <si>
    <t>宁化县水茜沿口小学</t>
  </si>
  <si>
    <t>宁化县水茜石寮小学</t>
  </si>
  <si>
    <t>淮土中心学校小计</t>
  </si>
  <si>
    <t>民族学校小计</t>
  </si>
  <si>
    <t>宁化县治平下坪小学</t>
  </si>
  <si>
    <t>合        计</t>
  </si>
  <si>
    <t>省级</t>
  </si>
  <si>
    <t>县级</t>
  </si>
  <si>
    <t>合计</t>
  </si>
  <si>
    <t>金额                      （万元）</t>
  </si>
  <si>
    <t>宁化县城南横锁小学</t>
  </si>
  <si>
    <t>附表2</t>
  </si>
  <si>
    <t>标准                     （375元/生·学期）</t>
  </si>
  <si>
    <t>宁化县曹坊双石小学</t>
  </si>
  <si>
    <t>宁化县淮土凤山小学</t>
  </si>
  <si>
    <t>宁化县安远永跃小学</t>
  </si>
  <si>
    <t>宁化县安远后溪小学</t>
  </si>
  <si>
    <t>宁化县安远营上小学</t>
  </si>
  <si>
    <t>宁化县石壁崇正小学</t>
  </si>
  <si>
    <t>宁化县水茜庙前小学</t>
  </si>
  <si>
    <t>不足100人小学按100人核定可增加补助公用经费人数</t>
  </si>
  <si>
    <t>2021年春季学期农村不足100人小学按100人核拨增加的              公用经费资金安排表</t>
  </si>
  <si>
    <t>2021年春季学期不足100人学校的学生人数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</si>
</sst>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3">
      <selection activeCell="M31" sqref="M31"/>
    </sheetView>
  </sheetViews>
  <sheetFormatPr defaultColWidth="9.00390625" defaultRowHeight="14.25"/>
  <cols>
    <col min="1" max="1" width="3.625" style="0" customWidth="1"/>
    <col min="2" max="2" width="23.875" style="0" customWidth="1"/>
    <col min="3" max="3" width="9.00390625" style="0" customWidth="1"/>
    <col min="4" max="4" width="9.875" style="0" customWidth="1"/>
    <col min="5" max="5" width="7.00390625" style="0" customWidth="1"/>
    <col min="6" max="6" width="6.50390625" style="0" customWidth="1"/>
    <col min="7" max="7" width="7.75390625" style="0" customWidth="1"/>
    <col min="8" max="8" width="6.75390625" style="0" customWidth="1"/>
    <col min="9" max="9" width="8.875" style="0" customWidth="1"/>
  </cols>
  <sheetData>
    <row r="1" ht="24" customHeight="1">
      <c r="A1" t="s">
        <v>31</v>
      </c>
    </row>
    <row r="2" spans="1:9" ht="40.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</row>
    <row r="3" spans="1:9" ht="48" customHeight="1">
      <c r="A3" s="24" t="s">
        <v>0</v>
      </c>
      <c r="B3" s="22" t="s">
        <v>1</v>
      </c>
      <c r="C3" s="20" t="s">
        <v>42</v>
      </c>
      <c r="D3" s="20" t="s">
        <v>40</v>
      </c>
      <c r="E3" s="17" t="s">
        <v>32</v>
      </c>
      <c r="F3" s="18"/>
      <c r="G3" s="17" t="s">
        <v>29</v>
      </c>
      <c r="H3" s="19"/>
      <c r="I3" s="18"/>
    </row>
    <row r="4" spans="1:9" ht="26.25" customHeight="1">
      <c r="A4" s="25"/>
      <c r="B4" s="23"/>
      <c r="C4" s="21"/>
      <c r="D4" s="21"/>
      <c r="E4" s="5" t="s">
        <v>26</v>
      </c>
      <c r="F4" s="5" t="s">
        <v>27</v>
      </c>
      <c r="G4" s="5" t="s">
        <v>26</v>
      </c>
      <c r="H4" s="5" t="s">
        <v>27</v>
      </c>
      <c r="I4" s="5" t="s">
        <v>28</v>
      </c>
    </row>
    <row r="5" spans="1:9" ht="15.75" customHeight="1">
      <c r="A5" s="6"/>
      <c r="B5" s="7" t="s">
        <v>2</v>
      </c>
      <c r="C5" s="8">
        <f>SUM(C6:C7)</f>
        <v>48</v>
      </c>
      <c r="D5" s="8">
        <f>SUM(D6:D7)</f>
        <v>152</v>
      </c>
      <c r="E5" s="9"/>
      <c r="F5" s="9"/>
      <c r="G5" s="10">
        <v>5.13</v>
      </c>
      <c r="H5" s="10">
        <v>0.57</v>
      </c>
      <c r="I5" s="10">
        <f>G5+H5</f>
        <v>5.7</v>
      </c>
    </row>
    <row r="6" spans="1:9" ht="15.75" customHeight="1">
      <c r="A6" s="6">
        <v>1</v>
      </c>
      <c r="B6" s="11" t="s">
        <v>3</v>
      </c>
      <c r="C6" s="12">
        <v>26</v>
      </c>
      <c r="D6" s="12">
        <f>100-C6</f>
        <v>74</v>
      </c>
      <c r="E6" s="9">
        <v>337.5</v>
      </c>
      <c r="F6" s="9">
        <v>37.5</v>
      </c>
      <c r="G6" s="13">
        <f>D6*E6/10000</f>
        <v>2.4975</v>
      </c>
      <c r="H6" s="13">
        <f>D6*F6/10000</f>
        <v>0.2775</v>
      </c>
      <c r="I6" s="13">
        <f aca="true" t="shared" si="0" ref="I6:I31">G6+H6</f>
        <v>2.775</v>
      </c>
    </row>
    <row r="7" spans="1:9" ht="15.75" customHeight="1">
      <c r="A7" s="6">
        <v>2</v>
      </c>
      <c r="B7" s="11" t="s">
        <v>4</v>
      </c>
      <c r="C7" s="12">
        <v>22</v>
      </c>
      <c r="D7" s="12">
        <f>100-C7</f>
        <v>78</v>
      </c>
      <c r="E7" s="9">
        <v>337.5</v>
      </c>
      <c r="F7" s="9">
        <v>37.5</v>
      </c>
      <c r="G7" s="13">
        <f>D7*E7/10000</f>
        <v>2.6325</v>
      </c>
      <c r="H7" s="13">
        <f>D7*F7/10000</f>
        <v>0.2925</v>
      </c>
      <c r="I7" s="13">
        <f t="shared" si="0"/>
        <v>2.925</v>
      </c>
    </row>
    <row r="8" spans="1:9" ht="15.75" customHeight="1">
      <c r="A8" s="6"/>
      <c r="B8" s="7" t="s">
        <v>5</v>
      </c>
      <c r="C8" s="8">
        <f>SUM(C9:C12)</f>
        <v>103</v>
      </c>
      <c r="D8" s="8">
        <f>SUM(D9:D12)</f>
        <v>297</v>
      </c>
      <c r="E8" s="9"/>
      <c r="F8" s="9"/>
      <c r="G8" s="10">
        <v>10.02</v>
      </c>
      <c r="H8" s="10">
        <v>1.11</v>
      </c>
      <c r="I8" s="10">
        <f>G8+H8</f>
        <v>11.129999999999999</v>
      </c>
    </row>
    <row r="9" spans="1:9" ht="15.75" customHeight="1">
      <c r="A9" s="6">
        <v>3</v>
      </c>
      <c r="B9" s="11" t="s">
        <v>6</v>
      </c>
      <c r="C9" s="12">
        <v>4</v>
      </c>
      <c r="D9" s="12">
        <f>100-C9</f>
        <v>96</v>
      </c>
      <c r="E9" s="9">
        <v>337.5</v>
      </c>
      <c r="F9" s="9">
        <v>37.5</v>
      </c>
      <c r="G9" s="13">
        <f>D9*E9/10000</f>
        <v>3.24</v>
      </c>
      <c r="H9" s="13">
        <f>D9*F9/10000</f>
        <v>0.36</v>
      </c>
      <c r="I9" s="13">
        <f t="shared" si="0"/>
        <v>3.6</v>
      </c>
    </row>
    <row r="10" spans="1:9" ht="15.75" customHeight="1">
      <c r="A10" s="6">
        <v>4</v>
      </c>
      <c r="B10" s="11" t="s">
        <v>35</v>
      </c>
      <c r="C10" s="12">
        <v>45</v>
      </c>
      <c r="D10" s="12">
        <f>100-C10</f>
        <v>55</v>
      </c>
      <c r="E10" s="9">
        <v>337.5</v>
      </c>
      <c r="F10" s="9">
        <v>37.5</v>
      </c>
      <c r="G10" s="13">
        <f>D10*E10/10000</f>
        <v>1.85625</v>
      </c>
      <c r="H10" s="13">
        <f>D10*F10/10000</f>
        <v>0.20625</v>
      </c>
      <c r="I10" s="13">
        <f>G10+H10</f>
        <v>2.0625</v>
      </c>
    </row>
    <row r="11" spans="1:9" ht="15.75" customHeight="1">
      <c r="A11" s="6">
        <v>5</v>
      </c>
      <c r="B11" s="11" t="s">
        <v>36</v>
      </c>
      <c r="C11" s="12">
        <v>27</v>
      </c>
      <c r="D11" s="12">
        <f>100-C11</f>
        <v>73</v>
      </c>
      <c r="E11" s="9">
        <v>337.5</v>
      </c>
      <c r="F11" s="9">
        <v>37.5</v>
      </c>
      <c r="G11" s="13">
        <f>D11*E11/10000</f>
        <v>2.46375</v>
      </c>
      <c r="H11" s="13">
        <f>D11*F11/10000</f>
        <v>0.27375</v>
      </c>
      <c r="I11" s="13">
        <f>G11+H11</f>
        <v>2.7375000000000003</v>
      </c>
    </row>
    <row r="12" spans="1:9" ht="15.75" customHeight="1">
      <c r="A12" s="6">
        <v>6</v>
      </c>
      <c r="B12" s="11" t="s">
        <v>37</v>
      </c>
      <c r="C12" s="12">
        <v>27</v>
      </c>
      <c r="D12" s="12">
        <f>100-C12</f>
        <v>73</v>
      </c>
      <c r="E12" s="9">
        <v>337.5</v>
      </c>
      <c r="F12" s="9">
        <v>37.5</v>
      </c>
      <c r="G12" s="13">
        <f>D12*E12/10000</f>
        <v>2.46375</v>
      </c>
      <c r="H12" s="13">
        <f>D12*F12/10000</f>
        <v>0.27375</v>
      </c>
      <c r="I12" s="13">
        <f>G12+H12</f>
        <v>2.7375000000000003</v>
      </c>
    </row>
    <row r="13" spans="1:9" ht="15.75" customHeight="1">
      <c r="A13" s="6"/>
      <c r="B13" s="7" t="s">
        <v>7</v>
      </c>
      <c r="C13" s="8">
        <f>SUM(C14:C14)</f>
        <v>8</v>
      </c>
      <c r="D13" s="8">
        <f>SUM(D14:D14)</f>
        <v>92</v>
      </c>
      <c r="E13" s="9"/>
      <c r="F13" s="9"/>
      <c r="G13" s="10">
        <v>3.11</v>
      </c>
      <c r="H13" s="10">
        <v>0.35</v>
      </c>
      <c r="I13" s="10">
        <f>G13+H13</f>
        <v>3.46</v>
      </c>
    </row>
    <row r="14" spans="1:9" ht="15.75" customHeight="1">
      <c r="A14" s="6">
        <v>7</v>
      </c>
      <c r="B14" s="11" t="s">
        <v>30</v>
      </c>
      <c r="C14" s="12">
        <v>8</v>
      </c>
      <c r="D14" s="12">
        <f>100-C14</f>
        <v>92</v>
      </c>
      <c r="E14" s="9">
        <v>337.5</v>
      </c>
      <c r="F14" s="9">
        <v>37.5</v>
      </c>
      <c r="G14" s="13">
        <f>D14*E14/10000</f>
        <v>3.105</v>
      </c>
      <c r="H14" s="13">
        <f>D14*F14/10000</f>
        <v>0.345</v>
      </c>
      <c r="I14" s="13">
        <f t="shared" si="0"/>
        <v>3.45</v>
      </c>
    </row>
    <row r="15" spans="1:9" ht="15.75" customHeight="1">
      <c r="A15" s="6"/>
      <c r="B15" s="7" t="s">
        <v>8</v>
      </c>
      <c r="C15" s="8">
        <f>SUM(C16:C17)</f>
        <v>12</v>
      </c>
      <c r="D15" s="8">
        <f>SUM(D16:D17)</f>
        <v>188</v>
      </c>
      <c r="E15" s="9"/>
      <c r="F15" s="9"/>
      <c r="G15" s="10">
        <v>6.35</v>
      </c>
      <c r="H15" s="10">
        <v>0.71</v>
      </c>
      <c r="I15" s="10">
        <f>G15+H15</f>
        <v>7.06</v>
      </c>
    </row>
    <row r="16" spans="1:9" ht="15.75" customHeight="1">
      <c r="A16" s="6">
        <v>8</v>
      </c>
      <c r="B16" s="11" t="s">
        <v>9</v>
      </c>
      <c r="C16" s="12">
        <v>6</v>
      </c>
      <c r="D16" s="12">
        <f>100-C16</f>
        <v>94</v>
      </c>
      <c r="E16" s="9">
        <v>337.5</v>
      </c>
      <c r="F16" s="9">
        <v>37.5</v>
      </c>
      <c r="G16" s="13">
        <f>D16*E16/10000</f>
        <v>3.1725</v>
      </c>
      <c r="H16" s="13">
        <f>D16*F16/10000</f>
        <v>0.3525</v>
      </c>
      <c r="I16" s="13">
        <f t="shared" si="0"/>
        <v>3.525</v>
      </c>
    </row>
    <row r="17" spans="1:9" ht="15.75" customHeight="1">
      <c r="A17" s="6">
        <v>9</v>
      </c>
      <c r="B17" s="11" t="s">
        <v>10</v>
      </c>
      <c r="C17" s="12">
        <v>6</v>
      </c>
      <c r="D17" s="12">
        <f>100-C17</f>
        <v>94</v>
      </c>
      <c r="E17" s="9">
        <v>337.5</v>
      </c>
      <c r="F17" s="9">
        <v>37.5</v>
      </c>
      <c r="G17" s="13">
        <f>D17*E17/10000</f>
        <v>3.1725</v>
      </c>
      <c r="H17" s="13">
        <f>D17*F17/10000</f>
        <v>0.3525</v>
      </c>
      <c r="I17" s="13">
        <f t="shared" si="0"/>
        <v>3.525</v>
      </c>
    </row>
    <row r="18" spans="1:9" ht="15.75" customHeight="1">
      <c r="A18" s="6"/>
      <c r="B18" s="7" t="s">
        <v>11</v>
      </c>
      <c r="C18" s="8">
        <f>SUM(C19:C20)</f>
        <v>16</v>
      </c>
      <c r="D18" s="8">
        <f>SUM(D19:D20)</f>
        <v>184</v>
      </c>
      <c r="E18" s="9"/>
      <c r="F18" s="9"/>
      <c r="G18" s="10">
        <v>6.21</v>
      </c>
      <c r="H18" s="10">
        <v>0.69</v>
      </c>
      <c r="I18" s="10">
        <f>G18+H18</f>
        <v>6.9</v>
      </c>
    </row>
    <row r="19" spans="1:9" ht="15.75" customHeight="1">
      <c r="A19" s="6">
        <v>10</v>
      </c>
      <c r="B19" s="11" t="s">
        <v>33</v>
      </c>
      <c r="C19" s="12">
        <v>5</v>
      </c>
      <c r="D19" s="12">
        <f>100-C19</f>
        <v>95</v>
      </c>
      <c r="E19" s="9">
        <v>337.5</v>
      </c>
      <c r="F19" s="9">
        <v>37.5</v>
      </c>
      <c r="G19" s="13">
        <f>D19*E19/10000</f>
        <v>3.20625</v>
      </c>
      <c r="H19" s="13">
        <f>D19*F19/10000</f>
        <v>0.35625</v>
      </c>
      <c r="I19" s="13">
        <f t="shared" si="0"/>
        <v>3.5625</v>
      </c>
    </row>
    <row r="20" spans="1:9" ht="15.75" customHeight="1">
      <c r="A20" s="6">
        <v>11</v>
      </c>
      <c r="B20" s="11" t="s">
        <v>12</v>
      </c>
      <c r="C20" s="12">
        <v>11</v>
      </c>
      <c r="D20" s="12">
        <f>100-C20</f>
        <v>89</v>
      </c>
      <c r="E20" s="9">
        <v>337.5</v>
      </c>
      <c r="F20" s="9">
        <v>37.5</v>
      </c>
      <c r="G20" s="13">
        <f>D20*E20/10000</f>
        <v>3.00375</v>
      </c>
      <c r="H20" s="13">
        <f>D20*F20/10000</f>
        <v>0.33375</v>
      </c>
      <c r="I20" s="13">
        <f t="shared" si="0"/>
        <v>3.3375000000000004</v>
      </c>
    </row>
    <row r="21" spans="1:9" ht="15.75" customHeight="1">
      <c r="A21" s="6"/>
      <c r="B21" s="7" t="s">
        <v>13</v>
      </c>
      <c r="C21" s="8">
        <f>C22+C23</f>
        <v>4</v>
      </c>
      <c r="D21" s="8">
        <f>D22+D23</f>
        <v>196</v>
      </c>
      <c r="E21" s="8"/>
      <c r="F21" s="8"/>
      <c r="G21" s="10">
        <v>6.62</v>
      </c>
      <c r="H21" s="10">
        <v>0.74</v>
      </c>
      <c r="I21" s="10">
        <f>G21+H21</f>
        <v>7.36</v>
      </c>
    </row>
    <row r="22" spans="1:9" ht="15.75" customHeight="1">
      <c r="A22" s="6">
        <v>12</v>
      </c>
      <c r="B22" s="11" t="s">
        <v>38</v>
      </c>
      <c r="C22" s="12">
        <v>2</v>
      </c>
      <c r="D22" s="12">
        <f>100-C22</f>
        <v>98</v>
      </c>
      <c r="E22" s="9">
        <v>337.5</v>
      </c>
      <c r="F22" s="9">
        <v>37.5</v>
      </c>
      <c r="G22" s="13">
        <f>D22*E22/10000</f>
        <v>3.3075</v>
      </c>
      <c r="H22" s="13">
        <f>D22*F22/10000</f>
        <v>0.3675</v>
      </c>
      <c r="I22" s="13">
        <f t="shared" si="0"/>
        <v>3.6750000000000003</v>
      </c>
    </row>
    <row r="23" spans="1:9" ht="15.75" customHeight="1">
      <c r="A23" s="6">
        <v>13</v>
      </c>
      <c r="B23" s="11" t="s">
        <v>14</v>
      </c>
      <c r="C23" s="12">
        <v>2</v>
      </c>
      <c r="D23" s="12">
        <f>100-C23</f>
        <v>98</v>
      </c>
      <c r="E23" s="9">
        <v>337.5</v>
      </c>
      <c r="F23" s="9">
        <v>37.5</v>
      </c>
      <c r="G23" s="13">
        <f>D23*E23/10000</f>
        <v>3.3075</v>
      </c>
      <c r="H23" s="13">
        <f>D23*F23/10000</f>
        <v>0.3675</v>
      </c>
      <c r="I23" s="13">
        <f t="shared" si="0"/>
        <v>3.6750000000000003</v>
      </c>
    </row>
    <row r="24" spans="1:9" ht="15.75" customHeight="1">
      <c r="A24" s="6"/>
      <c r="B24" s="7" t="s">
        <v>15</v>
      </c>
      <c r="C24" s="8">
        <f>SUM(C25:C25)</f>
        <v>2</v>
      </c>
      <c r="D24" s="8">
        <f>SUM(D25:D25)</f>
        <v>98</v>
      </c>
      <c r="E24" s="9"/>
      <c r="F24" s="9"/>
      <c r="G24" s="10">
        <v>3.31</v>
      </c>
      <c r="H24" s="10">
        <v>0.37</v>
      </c>
      <c r="I24" s="10">
        <f>G24+H24</f>
        <v>3.68</v>
      </c>
    </row>
    <row r="25" spans="1:9" ht="15.75" customHeight="1">
      <c r="A25" s="6">
        <v>14</v>
      </c>
      <c r="B25" s="11" t="s">
        <v>16</v>
      </c>
      <c r="C25" s="14">
        <v>2</v>
      </c>
      <c r="D25" s="12">
        <f>100-C25</f>
        <v>98</v>
      </c>
      <c r="E25" s="9">
        <v>337.5</v>
      </c>
      <c r="F25" s="9">
        <v>37.5</v>
      </c>
      <c r="G25" s="13">
        <f>D25*E25/10000</f>
        <v>3.3075</v>
      </c>
      <c r="H25" s="13">
        <f>D25*F25/10000</f>
        <v>0.3675</v>
      </c>
      <c r="I25" s="13">
        <f t="shared" si="0"/>
        <v>3.6750000000000003</v>
      </c>
    </row>
    <row r="26" spans="1:9" ht="15.75" customHeight="1">
      <c r="A26" s="6"/>
      <c r="B26" s="7" t="s">
        <v>17</v>
      </c>
      <c r="C26" s="8">
        <f>C27</f>
        <v>15</v>
      </c>
      <c r="D26" s="8">
        <f>D27</f>
        <v>85</v>
      </c>
      <c r="E26" s="9"/>
      <c r="F26" s="9"/>
      <c r="G26" s="10">
        <v>2.87</v>
      </c>
      <c r="H26" s="10">
        <v>0.32</v>
      </c>
      <c r="I26" s="10">
        <f>G26+H26</f>
        <v>3.19</v>
      </c>
    </row>
    <row r="27" spans="1:9" ht="15.75" customHeight="1">
      <c r="A27" s="6">
        <v>15</v>
      </c>
      <c r="B27" s="11" t="s">
        <v>18</v>
      </c>
      <c r="C27" s="14">
        <v>15</v>
      </c>
      <c r="D27" s="12">
        <f>100-C27</f>
        <v>85</v>
      </c>
      <c r="E27" s="9">
        <v>337.5</v>
      </c>
      <c r="F27" s="9">
        <v>37.5</v>
      </c>
      <c r="G27" s="13">
        <f>D27*E27/10000</f>
        <v>2.86875</v>
      </c>
      <c r="H27" s="13">
        <f>D27*F27/10000</f>
        <v>0.31875</v>
      </c>
      <c r="I27" s="13">
        <f t="shared" si="0"/>
        <v>3.1875</v>
      </c>
    </row>
    <row r="28" spans="1:9" ht="15.75" customHeight="1">
      <c r="A28" s="6"/>
      <c r="B28" s="7" t="s">
        <v>19</v>
      </c>
      <c r="C28" s="8">
        <f>SUM(C29:C31)</f>
        <v>58</v>
      </c>
      <c r="D28" s="8">
        <f>SUM(D29:D31)</f>
        <v>242</v>
      </c>
      <c r="E28" s="8"/>
      <c r="F28" s="8"/>
      <c r="G28" s="10">
        <v>8.17</v>
      </c>
      <c r="H28" s="10">
        <v>0.91</v>
      </c>
      <c r="I28" s="10">
        <f>G28+H28</f>
        <v>9.08</v>
      </c>
    </row>
    <row r="29" spans="1:9" ht="15.75" customHeight="1">
      <c r="A29" s="6">
        <v>16</v>
      </c>
      <c r="B29" s="11" t="s">
        <v>39</v>
      </c>
      <c r="C29" s="12">
        <v>38</v>
      </c>
      <c r="D29" s="12">
        <f>100-C29</f>
        <v>62</v>
      </c>
      <c r="E29" s="9">
        <v>337.5</v>
      </c>
      <c r="F29" s="9">
        <v>37.5</v>
      </c>
      <c r="G29" s="13">
        <f>D29*E29/10000</f>
        <v>2.0925</v>
      </c>
      <c r="H29" s="13">
        <f>D29*F29/10000</f>
        <v>0.2325</v>
      </c>
      <c r="I29" s="13">
        <f>G29+H29</f>
        <v>2.3249999999999997</v>
      </c>
    </row>
    <row r="30" spans="1:9" ht="15.75" customHeight="1">
      <c r="A30" s="6">
        <v>17</v>
      </c>
      <c r="B30" s="11" t="s">
        <v>20</v>
      </c>
      <c r="C30" s="14">
        <v>19</v>
      </c>
      <c r="D30" s="12">
        <f>100-C30</f>
        <v>81</v>
      </c>
      <c r="E30" s="9">
        <v>337.5</v>
      </c>
      <c r="F30" s="9">
        <v>37.5</v>
      </c>
      <c r="G30" s="13">
        <f>D30*E30/10000</f>
        <v>2.73375</v>
      </c>
      <c r="H30" s="13">
        <f>D30*F30/10000</f>
        <v>0.30375</v>
      </c>
      <c r="I30" s="13">
        <f t="shared" si="0"/>
        <v>3.0375</v>
      </c>
    </row>
    <row r="31" spans="1:9" ht="15.75" customHeight="1">
      <c r="A31" s="6">
        <v>18</v>
      </c>
      <c r="B31" s="11" t="s">
        <v>21</v>
      </c>
      <c r="C31" s="14">
        <v>1</v>
      </c>
      <c r="D31" s="12">
        <f>100-C31</f>
        <v>99</v>
      </c>
      <c r="E31" s="9">
        <v>337.5</v>
      </c>
      <c r="F31" s="9">
        <v>37.5</v>
      </c>
      <c r="G31" s="13">
        <f>D31*E31/10000</f>
        <v>3.34125</v>
      </c>
      <c r="H31" s="13">
        <f>D31*F31/10000</f>
        <v>0.37125</v>
      </c>
      <c r="I31" s="13">
        <f t="shared" si="0"/>
        <v>3.7125</v>
      </c>
    </row>
    <row r="32" spans="1:9" ht="15.75" customHeight="1">
      <c r="A32" s="6"/>
      <c r="B32" s="7" t="s">
        <v>22</v>
      </c>
      <c r="C32" s="8">
        <f>C33</f>
        <v>3</v>
      </c>
      <c r="D32" s="8">
        <f>D33</f>
        <v>97</v>
      </c>
      <c r="E32" s="9"/>
      <c r="F32" s="9"/>
      <c r="G32" s="10">
        <v>3.27</v>
      </c>
      <c r="H32" s="10">
        <v>0.36</v>
      </c>
      <c r="I32" s="10">
        <f>G32+H32</f>
        <v>3.63</v>
      </c>
    </row>
    <row r="33" spans="1:9" ht="15.75" customHeight="1">
      <c r="A33" s="6">
        <v>19</v>
      </c>
      <c r="B33" s="11" t="s">
        <v>34</v>
      </c>
      <c r="C33" s="12">
        <v>3</v>
      </c>
      <c r="D33" s="12">
        <f>100-C33</f>
        <v>97</v>
      </c>
      <c r="E33" s="9">
        <v>337.5</v>
      </c>
      <c r="F33" s="9">
        <v>37.5</v>
      </c>
      <c r="G33" s="13">
        <f>D33*E33/10000</f>
        <v>3.27375</v>
      </c>
      <c r="H33" s="13">
        <f>D33*F33/10000</f>
        <v>0.36375</v>
      </c>
      <c r="I33" s="13">
        <f>G33+H33</f>
        <v>3.6375</v>
      </c>
    </row>
    <row r="34" spans="1:9" ht="15.75" customHeight="1">
      <c r="A34" s="6"/>
      <c r="B34" s="7" t="s">
        <v>23</v>
      </c>
      <c r="C34" s="8">
        <f>SUM(C35:C35)</f>
        <v>5</v>
      </c>
      <c r="D34" s="8">
        <f>SUM(D35:D35)</f>
        <v>95</v>
      </c>
      <c r="E34" s="9"/>
      <c r="F34" s="9"/>
      <c r="G34" s="10">
        <v>3.21</v>
      </c>
      <c r="H34" s="10">
        <v>0.36</v>
      </c>
      <c r="I34" s="10">
        <f>G34+H34</f>
        <v>3.57</v>
      </c>
    </row>
    <row r="35" spans="1:9" ht="15.75" customHeight="1">
      <c r="A35" s="6">
        <v>20</v>
      </c>
      <c r="B35" s="11" t="s">
        <v>24</v>
      </c>
      <c r="C35" s="12">
        <v>5</v>
      </c>
      <c r="D35" s="12">
        <f>100-C35</f>
        <v>95</v>
      </c>
      <c r="E35" s="9">
        <v>337.5</v>
      </c>
      <c r="F35" s="9">
        <v>37.5</v>
      </c>
      <c r="G35" s="13">
        <f>D35*E35/10000</f>
        <v>3.20625</v>
      </c>
      <c r="H35" s="13">
        <f>D35*F35/10000</f>
        <v>0.35625</v>
      </c>
      <c r="I35" s="13">
        <v>3.57</v>
      </c>
    </row>
    <row r="36" spans="1:9" ht="21.75" customHeight="1">
      <c r="A36" s="6"/>
      <c r="B36" s="15" t="s">
        <v>25</v>
      </c>
      <c r="C36" s="8">
        <f>C5+C8+C13+C15+C18+C21+C24+C26+C28+C32+C34</f>
        <v>274</v>
      </c>
      <c r="D36" s="8">
        <f>D5+D8+D13+D15+D18+D21+D24+D26+D28+D32+D34</f>
        <v>1726</v>
      </c>
      <c r="E36" s="8"/>
      <c r="F36" s="8"/>
      <c r="G36" s="10">
        <f>G5+G8+G13+G15+G18+G21+G24+G26+G28+G32+G34</f>
        <v>58.27</v>
      </c>
      <c r="H36" s="10">
        <f>H5+H8+H13+H15+H18+H21+H24+H26+H28+H32+H34</f>
        <v>6.490000000000001</v>
      </c>
      <c r="I36" s="10">
        <f>I5+I8+I13+I15+I18+I21+I24+I26+I28+I32+I34</f>
        <v>64.75999999999999</v>
      </c>
    </row>
    <row r="37" spans="1:9" ht="35.25" customHeight="1">
      <c r="A37" s="1"/>
      <c r="B37" s="2"/>
      <c r="C37" s="3"/>
      <c r="D37" s="3"/>
      <c r="E37" s="3"/>
      <c r="F37" s="3"/>
      <c r="G37" s="4"/>
      <c r="H37" s="4"/>
      <c r="I37" s="4"/>
    </row>
  </sheetData>
  <sheetProtection/>
  <mergeCells count="7">
    <mergeCell ref="A2:I2"/>
    <mergeCell ref="E3:F3"/>
    <mergeCell ref="G3:I3"/>
    <mergeCell ref="C3:C4"/>
    <mergeCell ref="D3:D4"/>
    <mergeCell ref="B3:B4"/>
    <mergeCell ref="A3:A4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2019-11-05T03:27:49Z</cp:lastPrinted>
  <dcterms:created xsi:type="dcterms:W3CDTF">2014-01-03T08:26:21Z</dcterms:created>
  <dcterms:modified xsi:type="dcterms:W3CDTF">2021-04-06T02:27:48Z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