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<sst xmlns="http://schemas.openxmlformats.org/spreadsheetml/2006/main" count="50" uniqueCount="45">
  <si>
    <t>附件1</t>
  </si>
  <si>
    <t>关于预拨2021年春季学期农村义务教育阶段公办学校
学生营养改善计划资金安排表</t>
  </si>
  <si>
    <t>编制单位：宁化县财政局 宁化县教育局</t>
  </si>
  <si>
    <t>单位：万元</t>
  </si>
  <si>
    <t>序号</t>
  </si>
  <si>
    <t>单位名称</t>
  </si>
  <si>
    <r>
      <rPr>
        <sz val="9"/>
        <rFont val="宋体"/>
        <charset val="134"/>
      </rPr>
      <t>寄宿生
（5</t>
    </r>
    <r>
      <rPr>
        <sz val="9"/>
        <rFont val="宋体"/>
        <charset val="134"/>
      </rPr>
      <t>00元/人、学期）</t>
    </r>
  </si>
  <si>
    <t>低保（含低保家庭、特困供养）、    建档立卡贫困家庭寄午生           （500元/人、学期）</t>
  </si>
  <si>
    <t>应下达金额</t>
  </si>
  <si>
    <t>初中学生数</t>
  </si>
  <si>
    <t>小学学生数</t>
  </si>
  <si>
    <t>补助资金</t>
  </si>
  <si>
    <t>合计</t>
  </si>
  <si>
    <t>省级</t>
  </si>
  <si>
    <t>县级</t>
  </si>
  <si>
    <t>低保学生</t>
  </si>
  <si>
    <t>建档立卡学生</t>
  </si>
  <si>
    <t>宁 化 二 中</t>
  </si>
  <si>
    <t>宁 化 三 中</t>
  </si>
  <si>
    <t>宁 化 四 中</t>
  </si>
  <si>
    <t>泉 上 中 学</t>
  </si>
  <si>
    <t>宁 化 七 中</t>
  </si>
  <si>
    <t>淮 土 中 学</t>
  </si>
  <si>
    <t>安 远 中 学</t>
  </si>
  <si>
    <t>客 家 学 校</t>
  </si>
  <si>
    <t>水 茜 中 学</t>
  </si>
  <si>
    <t>城 东 小 学</t>
  </si>
  <si>
    <t>济村中心学校</t>
  </si>
  <si>
    <t>方田中心学校</t>
  </si>
  <si>
    <t>石壁中心学校</t>
  </si>
  <si>
    <t>淮土中心学校</t>
  </si>
  <si>
    <t>城南中心学校</t>
  </si>
  <si>
    <t>安乐中心学校</t>
  </si>
  <si>
    <t>曹坊中心学校</t>
  </si>
  <si>
    <t>民 族 学 校</t>
  </si>
  <si>
    <t>湖村中心学校</t>
  </si>
  <si>
    <t>泉上中心学校</t>
  </si>
  <si>
    <t>中沙中心学校</t>
  </si>
  <si>
    <t>水茜中心学校</t>
  </si>
  <si>
    <t>河龙中心学校</t>
  </si>
  <si>
    <t>安远中心学校</t>
  </si>
  <si>
    <t>宁 化 五 中</t>
  </si>
  <si>
    <t>城 东 中 学</t>
  </si>
  <si>
    <t>滨江实验中学</t>
  </si>
  <si>
    <t>合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</si>
</sst>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zoomScale="90" zoomScaleNormal="90" workbookViewId="0">
      <pane ySplit="6" topLeftCell="A22" activePane="bottomLeft" state="frozen"/>
      <selection/>
      <selection pane="bottomLeft" activeCell="Q29" sqref="Q29"/>
    </sheetView>
  </sheetViews>
  <sheetFormatPr defaultColWidth="9" defaultRowHeight="14.25"/>
  <cols>
    <col min="1" max="1" width="3.75" style="1" customWidth="1"/>
    <col min="2" max="2" width="10.125" style="1" customWidth="1"/>
    <col min="3" max="4" width="5.875" style="1" customWidth="1"/>
    <col min="5" max="5" width="7.125" style="2" customWidth="1"/>
    <col min="6" max="9" width="5.125" style="1" customWidth="1"/>
    <col min="10" max="10" width="6.875" style="1" customWidth="1"/>
    <col min="11" max="11" width="8.75" style="3" customWidth="1"/>
    <col min="12" max="12" width="7.75" style="3" customWidth="1"/>
    <col min="13" max="13" width="8.125" style="3" customWidth="1"/>
    <col min="14" max="16384" width="9" style="1"/>
  </cols>
  <sheetData>
    <row r="1" ht="13" customHeight="1" spans="1:1">
      <c r="A1" s="4" t="s">
        <v>0</v>
      </c>
    </row>
    <row r="2" ht="43.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8.75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29"/>
      <c r="L3" s="30" t="s">
        <v>3</v>
      </c>
      <c r="M3" s="30"/>
    </row>
    <row r="4" ht="42" customHeight="1" spans="1:13">
      <c r="A4" s="7" t="s">
        <v>4</v>
      </c>
      <c r="B4" s="7" t="s">
        <v>5</v>
      </c>
      <c r="C4" s="8" t="s">
        <v>6</v>
      </c>
      <c r="D4" s="8"/>
      <c r="E4" s="8"/>
      <c r="F4" s="8" t="s">
        <v>7</v>
      </c>
      <c r="G4" s="8"/>
      <c r="H4" s="8"/>
      <c r="I4" s="8"/>
      <c r="J4" s="8"/>
      <c r="K4" s="31" t="s">
        <v>8</v>
      </c>
      <c r="L4" s="31"/>
      <c r="M4" s="31"/>
    </row>
    <row r="5" ht="21" customHeight="1" spans="1:13">
      <c r="A5" s="9"/>
      <c r="B5" s="9"/>
      <c r="C5" s="7" t="s">
        <v>9</v>
      </c>
      <c r="D5" s="7" t="s">
        <v>10</v>
      </c>
      <c r="E5" s="7" t="s">
        <v>11</v>
      </c>
      <c r="F5" s="10" t="s">
        <v>9</v>
      </c>
      <c r="G5" s="11"/>
      <c r="H5" s="10" t="s">
        <v>10</v>
      </c>
      <c r="I5" s="11"/>
      <c r="J5" s="7" t="s">
        <v>11</v>
      </c>
      <c r="K5" s="32" t="s">
        <v>12</v>
      </c>
      <c r="L5" s="33" t="s">
        <v>13</v>
      </c>
      <c r="M5" s="33" t="s">
        <v>14</v>
      </c>
    </row>
    <row r="6" ht="37.5" customHeight="1" spans="1:13">
      <c r="A6" s="12"/>
      <c r="B6" s="12"/>
      <c r="C6" s="12"/>
      <c r="D6" s="12"/>
      <c r="E6" s="12"/>
      <c r="F6" s="8" t="s">
        <v>15</v>
      </c>
      <c r="G6" s="8" t="s">
        <v>16</v>
      </c>
      <c r="H6" s="8" t="s">
        <v>15</v>
      </c>
      <c r="I6" s="8" t="s">
        <v>16</v>
      </c>
      <c r="J6" s="12"/>
      <c r="K6" s="34"/>
      <c r="L6" s="35"/>
      <c r="M6" s="35"/>
    </row>
    <row r="7" ht="19.9" customHeight="1" spans="1:13">
      <c r="A7" s="8">
        <v>1</v>
      </c>
      <c r="B7" s="8" t="s">
        <v>17</v>
      </c>
      <c r="C7" s="13">
        <v>130</v>
      </c>
      <c r="D7" s="13"/>
      <c r="E7" s="14">
        <f>(C7+D7)*500/10000</f>
        <v>6.5</v>
      </c>
      <c r="F7" s="13"/>
      <c r="G7" s="13"/>
      <c r="H7" s="13"/>
      <c r="I7" s="24"/>
      <c r="J7" s="36">
        <f>(F7+G7+H7+I7)*500/10000</f>
        <v>0</v>
      </c>
      <c r="K7" s="37">
        <f>E7+J7</f>
        <v>6.5</v>
      </c>
      <c r="L7" s="14">
        <f>K7*0.8</f>
        <v>5.2</v>
      </c>
      <c r="M7" s="14">
        <f>K7*0.2</f>
        <v>1.3</v>
      </c>
    </row>
    <row r="8" ht="19.9" customHeight="1" spans="1:13">
      <c r="A8" s="8">
        <v>2</v>
      </c>
      <c r="B8" s="8" t="s">
        <v>18</v>
      </c>
      <c r="C8" s="13">
        <v>182</v>
      </c>
      <c r="D8" s="13"/>
      <c r="E8" s="14">
        <f>(C8+D8)*500/10000</f>
        <v>9.1</v>
      </c>
      <c r="F8" s="13"/>
      <c r="G8" s="13"/>
      <c r="H8" s="13"/>
      <c r="I8" s="24"/>
      <c r="J8" s="36">
        <f t="shared" ref="J8:J33" si="0">(F8+G8+H8+I8)*500/10000</f>
        <v>0</v>
      </c>
      <c r="K8" s="37">
        <f>E8+J8</f>
        <v>9.1</v>
      </c>
      <c r="L8" s="14">
        <f>K8*0.8</f>
        <v>7.28</v>
      </c>
      <c r="M8" s="14">
        <f>K8*0.2</f>
        <v>1.82</v>
      </c>
    </row>
    <row r="9" ht="19.9" customHeight="1" spans="1:13">
      <c r="A9" s="8">
        <v>3</v>
      </c>
      <c r="B9" s="8" t="s">
        <v>19</v>
      </c>
      <c r="C9" s="13">
        <v>109</v>
      </c>
      <c r="D9" s="13"/>
      <c r="E9" s="14">
        <f t="shared" ref="E9:E33" si="1">(C9+D9)*500/10000</f>
        <v>5.45</v>
      </c>
      <c r="F9" s="13"/>
      <c r="G9" s="13"/>
      <c r="H9" s="13"/>
      <c r="I9" s="24"/>
      <c r="J9" s="36">
        <f t="shared" si="0"/>
        <v>0</v>
      </c>
      <c r="K9" s="37">
        <f t="shared" ref="K9:K32" si="2">E9+J9</f>
        <v>5.45</v>
      </c>
      <c r="L9" s="14">
        <f t="shared" ref="L9:L32" si="3">K9*0.8</f>
        <v>4.36</v>
      </c>
      <c r="M9" s="14">
        <f t="shared" ref="M9:M32" si="4">K9*0.2</f>
        <v>1.09</v>
      </c>
    </row>
    <row r="10" ht="19.5" customHeight="1" spans="1:13">
      <c r="A10" s="15">
        <v>4</v>
      </c>
      <c r="B10" s="15" t="s">
        <v>20</v>
      </c>
      <c r="C10" s="16">
        <v>180</v>
      </c>
      <c r="D10" s="16"/>
      <c r="E10" s="14">
        <f t="shared" si="1"/>
        <v>9</v>
      </c>
      <c r="F10" s="16"/>
      <c r="G10" s="16"/>
      <c r="H10" s="16"/>
      <c r="I10" s="38"/>
      <c r="J10" s="36">
        <f t="shared" si="0"/>
        <v>0</v>
      </c>
      <c r="K10" s="37">
        <f t="shared" si="2"/>
        <v>9</v>
      </c>
      <c r="L10" s="14">
        <f t="shared" si="3"/>
        <v>7.2</v>
      </c>
      <c r="M10" s="14">
        <f t="shared" si="4"/>
        <v>1.8</v>
      </c>
    </row>
    <row r="11" ht="19.9" customHeight="1" spans="1:13">
      <c r="A11" s="8">
        <v>5</v>
      </c>
      <c r="B11" s="8" t="s">
        <v>21</v>
      </c>
      <c r="C11" s="13">
        <v>163</v>
      </c>
      <c r="D11" s="13"/>
      <c r="E11" s="14">
        <f t="shared" si="1"/>
        <v>8.15</v>
      </c>
      <c r="F11" s="13"/>
      <c r="G11" s="13"/>
      <c r="H11" s="13"/>
      <c r="I11" s="24"/>
      <c r="J11" s="36">
        <f t="shared" si="0"/>
        <v>0</v>
      </c>
      <c r="K11" s="37">
        <f t="shared" si="2"/>
        <v>8.15</v>
      </c>
      <c r="L11" s="14">
        <f t="shared" si="3"/>
        <v>6.52</v>
      </c>
      <c r="M11" s="14">
        <f t="shared" si="4"/>
        <v>1.63</v>
      </c>
    </row>
    <row r="12" ht="19.9" customHeight="1" spans="1:13">
      <c r="A12" s="7">
        <v>6</v>
      </c>
      <c r="B12" s="7" t="s">
        <v>22</v>
      </c>
      <c r="C12" s="13">
        <v>98</v>
      </c>
      <c r="D12" s="13"/>
      <c r="E12" s="14">
        <f t="shared" si="1"/>
        <v>4.9</v>
      </c>
      <c r="F12" s="13"/>
      <c r="G12" s="13">
        <v>1</v>
      </c>
      <c r="H12" s="13"/>
      <c r="I12" s="24"/>
      <c r="J12" s="36">
        <f t="shared" si="0"/>
        <v>0.05</v>
      </c>
      <c r="K12" s="37">
        <f t="shared" si="2"/>
        <v>4.95</v>
      </c>
      <c r="L12" s="14">
        <f t="shared" si="3"/>
        <v>3.96</v>
      </c>
      <c r="M12" s="14">
        <f t="shared" si="4"/>
        <v>0.99</v>
      </c>
    </row>
    <row r="13" ht="19.9" customHeight="1" spans="1:13">
      <c r="A13" s="8">
        <v>7</v>
      </c>
      <c r="B13" s="8" t="s">
        <v>23</v>
      </c>
      <c r="C13" s="13">
        <v>369</v>
      </c>
      <c r="D13" s="13"/>
      <c r="E13" s="14">
        <f t="shared" si="1"/>
        <v>18.45</v>
      </c>
      <c r="F13" s="13"/>
      <c r="G13" s="13"/>
      <c r="H13" s="13"/>
      <c r="I13" s="24"/>
      <c r="J13" s="36">
        <f t="shared" si="0"/>
        <v>0</v>
      </c>
      <c r="K13" s="37">
        <f t="shared" si="2"/>
        <v>18.45</v>
      </c>
      <c r="L13" s="14">
        <f t="shared" si="3"/>
        <v>14.76</v>
      </c>
      <c r="M13" s="14">
        <f t="shared" si="4"/>
        <v>3.69</v>
      </c>
    </row>
    <row r="14" ht="19.9" customHeight="1" spans="1:13">
      <c r="A14" s="17">
        <v>8</v>
      </c>
      <c r="B14" s="17" t="s">
        <v>24</v>
      </c>
      <c r="C14" s="18"/>
      <c r="D14" s="18">
        <v>71</v>
      </c>
      <c r="E14" s="14">
        <f t="shared" si="1"/>
        <v>3.55</v>
      </c>
      <c r="F14" s="18"/>
      <c r="G14" s="18"/>
      <c r="H14" s="18"/>
      <c r="I14" s="39">
        <v>4</v>
      </c>
      <c r="J14" s="36">
        <f t="shared" si="0"/>
        <v>0.2</v>
      </c>
      <c r="K14" s="37">
        <f t="shared" si="2"/>
        <v>3.75</v>
      </c>
      <c r="L14" s="14">
        <f t="shared" si="3"/>
        <v>3</v>
      </c>
      <c r="M14" s="14">
        <f t="shared" si="4"/>
        <v>0.75</v>
      </c>
    </row>
    <row r="15" ht="19.9" customHeight="1" spans="1:13">
      <c r="A15" s="8">
        <v>9</v>
      </c>
      <c r="B15" s="19" t="s">
        <v>25</v>
      </c>
      <c r="C15" s="13">
        <v>247</v>
      </c>
      <c r="D15" s="13"/>
      <c r="E15" s="14">
        <f t="shared" si="1"/>
        <v>12.35</v>
      </c>
      <c r="F15" s="20"/>
      <c r="G15" s="20"/>
      <c r="H15" s="20"/>
      <c r="I15" s="23"/>
      <c r="J15" s="36">
        <f t="shared" si="0"/>
        <v>0</v>
      </c>
      <c r="K15" s="37">
        <f t="shared" si="2"/>
        <v>12.35</v>
      </c>
      <c r="L15" s="14">
        <f t="shared" si="3"/>
        <v>9.88</v>
      </c>
      <c r="M15" s="14">
        <f t="shared" si="4"/>
        <v>2.47</v>
      </c>
    </row>
    <row r="16" ht="19.9" customHeight="1" spans="1:13">
      <c r="A16" s="8">
        <v>10</v>
      </c>
      <c r="B16" s="19" t="s">
        <v>26</v>
      </c>
      <c r="C16" s="13"/>
      <c r="D16" s="13">
        <v>56</v>
      </c>
      <c r="E16" s="14">
        <f t="shared" si="1"/>
        <v>2.8</v>
      </c>
      <c r="F16" s="13"/>
      <c r="G16" s="21"/>
      <c r="H16" s="14"/>
      <c r="I16" s="36"/>
      <c r="J16" s="36">
        <f t="shared" si="0"/>
        <v>0</v>
      </c>
      <c r="K16" s="37">
        <f t="shared" si="2"/>
        <v>2.8</v>
      </c>
      <c r="L16" s="14">
        <f t="shared" si="3"/>
        <v>2.24</v>
      </c>
      <c r="M16" s="14">
        <f t="shared" si="4"/>
        <v>0.56</v>
      </c>
    </row>
    <row r="17" ht="19.9" customHeight="1" spans="1:13">
      <c r="A17" s="8">
        <v>11</v>
      </c>
      <c r="B17" s="22" t="s">
        <v>27</v>
      </c>
      <c r="C17" s="13"/>
      <c r="D17" s="13">
        <v>86</v>
      </c>
      <c r="E17" s="14">
        <f t="shared" si="1"/>
        <v>4.3</v>
      </c>
      <c r="F17" s="20"/>
      <c r="G17" s="20"/>
      <c r="H17" s="20"/>
      <c r="I17" s="23">
        <v>6</v>
      </c>
      <c r="J17" s="36">
        <f t="shared" si="0"/>
        <v>0.3</v>
      </c>
      <c r="K17" s="37">
        <f t="shared" si="2"/>
        <v>4.6</v>
      </c>
      <c r="L17" s="14">
        <f t="shared" si="3"/>
        <v>3.68</v>
      </c>
      <c r="M17" s="14">
        <f t="shared" si="4"/>
        <v>0.92</v>
      </c>
    </row>
    <row r="18" ht="19.9" customHeight="1" spans="1:13">
      <c r="A18" s="8">
        <v>12</v>
      </c>
      <c r="B18" s="19" t="s">
        <v>28</v>
      </c>
      <c r="C18" s="13"/>
      <c r="D18" s="13">
        <v>33</v>
      </c>
      <c r="E18" s="14">
        <f t="shared" si="1"/>
        <v>1.65</v>
      </c>
      <c r="F18" s="23"/>
      <c r="G18" s="23"/>
      <c r="H18" s="23">
        <v>1</v>
      </c>
      <c r="I18" s="23"/>
      <c r="J18" s="36">
        <f t="shared" si="0"/>
        <v>0.05</v>
      </c>
      <c r="K18" s="37">
        <f t="shared" si="2"/>
        <v>1.7</v>
      </c>
      <c r="L18" s="14">
        <f t="shared" si="3"/>
        <v>1.36</v>
      </c>
      <c r="M18" s="14">
        <f t="shared" si="4"/>
        <v>0.34</v>
      </c>
    </row>
    <row r="19" ht="19.9" customHeight="1" spans="1:13">
      <c r="A19" s="8">
        <v>13</v>
      </c>
      <c r="B19" s="8" t="s">
        <v>29</v>
      </c>
      <c r="C19" s="13"/>
      <c r="D19" s="24">
        <v>38</v>
      </c>
      <c r="E19" s="14">
        <f t="shared" si="1"/>
        <v>1.9</v>
      </c>
      <c r="F19" s="13"/>
      <c r="G19" s="13"/>
      <c r="H19" s="13">
        <v>4</v>
      </c>
      <c r="I19" s="24">
        <v>13</v>
      </c>
      <c r="J19" s="36">
        <f t="shared" si="0"/>
        <v>0.85</v>
      </c>
      <c r="K19" s="37">
        <f t="shared" si="2"/>
        <v>2.75</v>
      </c>
      <c r="L19" s="14">
        <f t="shared" si="3"/>
        <v>2.2</v>
      </c>
      <c r="M19" s="14">
        <f t="shared" si="4"/>
        <v>0.55</v>
      </c>
    </row>
    <row r="20" ht="19.9" customHeight="1" spans="1:13">
      <c r="A20" s="8">
        <v>14</v>
      </c>
      <c r="B20" s="8" t="s">
        <v>30</v>
      </c>
      <c r="C20" s="13"/>
      <c r="D20" s="13">
        <v>112</v>
      </c>
      <c r="E20" s="14">
        <f t="shared" si="1"/>
        <v>5.6</v>
      </c>
      <c r="F20" s="13"/>
      <c r="G20" s="13"/>
      <c r="H20" s="13"/>
      <c r="I20" s="24">
        <v>6</v>
      </c>
      <c r="J20" s="36">
        <f t="shared" si="0"/>
        <v>0.3</v>
      </c>
      <c r="K20" s="37">
        <f t="shared" si="2"/>
        <v>5.9</v>
      </c>
      <c r="L20" s="14">
        <f t="shared" si="3"/>
        <v>4.72</v>
      </c>
      <c r="M20" s="14">
        <f t="shared" si="4"/>
        <v>1.18</v>
      </c>
    </row>
    <row r="21" ht="19.9" customHeight="1" spans="1:13">
      <c r="A21" s="8">
        <v>15</v>
      </c>
      <c r="B21" s="8" t="s">
        <v>31</v>
      </c>
      <c r="C21" s="13"/>
      <c r="D21" s="13">
        <v>132</v>
      </c>
      <c r="E21" s="14">
        <f t="shared" si="1"/>
        <v>6.6</v>
      </c>
      <c r="F21" s="13"/>
      <c r="G21" s="13"/>
      <c r="H21" s="13">
        <v>4</v>
      </c>
      <c r="I21" s="24">
        <v>45</v>
      </c>
      <c r="J21" s="36">
        <f t="shared" si="0"/>
        <v>2.45</v>
      </c>
      <c r="K21" s="37">
        <f t="shared" si="2"/>
        <v>9.05</v>
      </c>
      <c r="L21" s="14">
        <f t="shared" si="3"/>
        <v>7.24</v>
      </c>
      <c r="M21" s="14">
        <f t="shared" si="4"/>
        <v>1.81</v>
      </c>
    </row>
    <row r="22" ht="19.9" customHeight="1" spans="1:13">
      <c r="A22" s="8">
        <v>16</v>
      </c>
      <c r="B22" s="8" t="s">
        <v>32</v>
      </c>
      <c r="C22" s="13"/>
      <c r="D22" s="13">
        <v>226</v>
      </c>
      <c r="E22" s="14">
        <f t="shared" si="1"/>
        <v>11.3</v>
      </c>
      <c r="F22" s="13"/>
      <c r="G22" s="13"/>
      <c r="H22" s="13"/>
      <c r="I22" s="24"/>
      <c r="J22" s="36">
        <f t="shared" si="0"/>
        <v>0</v>
      </c>
      <c r="K22" s="37">
        <f t="shared" si="2"/>
        <v>11.3</v>
      </c>
      <c r="L22" s="14">
        <f t="shared" si="3"/>
        <v>9.04</v>
      </c>
      <c r="M22" s="14">
        <f t="shared" si="4"/>
        <v>2.26</v>
      </c>
    </row>
    <row r="23" ht="19.9" customHeight="1" spans="1:13">
      <c r="A23" s="8">
        <v>17</v>
      </c>
      <c r="B23" s="8" t="s">
        <v>33</v>
      </c>
      <c r="C23" s="13"/>
      <c r="D23" s="13">
        <v>266</v>
      </c>
      <c r="E23" s="14">
        <f t="shared" si="1"/>
        <v>13.3</v>
      </c>
      <c r="F23" s="13"/>
      <c r="G23" s="13"/>
      <c r="H23" s="13"/>
      <c r="I23" s="24">
        <v>6</v>
      </c>
      <c r="J23" s="36">
        <f t="shared" si="0"/>
        <v>0.3</v>
      </c>
      <c r="K23" s="37">
        <f t="shared" si="2"/>
        <v>13.6</v>
      </c>
      <c r="L23" s="14">
        <f t="shared" si="3"/>
        <v>10.88</v>
      </c>
      <c r="M23" s="14">
        <f t="shared" si="4"/>
        <v>2.72</v>
      </c>
    </row>
    <row r="24" ht="19.9" customHeight="1" spans="1:13">
      <c r="A24" s="8">
        <v>18</v>
      </c>
      <c r="B24" s="8" t="s">
        <v>34</v>
      </c>
      <c r="C24" s="13">
        <v>128</v>
      </c>
      <c r="D24" s="13">
        <v>147</v>
      </c>
      <c r="E24" s="14">
        <f t="shared" si="1"/>
        <v>13.75</v>
      </c>
      <c r="F24" s="13"/>
      <c r="G24" s="13">
        <v>2</v>
      </c>
      <c r="H24" s="13">
        <v>2</v>
      </c>
      <c r="I24" s="24">
        <v>12</v>
      </c>
      <c r="J24" s="36">
        <f t="shared" si="0"/>
        <v>0.8</v>
      </c>
      <c r="K24" s="37">
        <f t="shared" si="2"/>
        <v>14.55</v>
      </c>
      <c r="L24" s="14">
        <f t="shared" si="3"/>
        <v>11.64</v>
      </c>
      <c r="M24" s="14">
        <f t="shared" si="4"/>
        <v>2.91</v>
      </c>
    </row>
    <row r="25" ht="19.9" customHeight="1" spans="1:13">
      <c r="A25" s="8">
        <v>19</v>
      </c>
      <c r="B25" s="8" t="s">
        <v>35</v>
      </c>
      <c r="C25" s="13">
        <v>98</v>
      </c>
      <c r="D25" s="13">
        <v>150</v>
      </c>
      <c r="E25" s="14">
        <f t="shared" si="1"/>
        <v>12.4</v>
      </c>
      <c r="F25" s="13"/>
      <c r="G25" s="13">
        <v>1</v>
      </c>
      <c r="H25" s="13"/>
      <c r="I25" s="24">
        <v>10</v>
      </c>
      <c r="J25" s="36">
        <f t="shared" si="0"/>
        <v>0.55</v>
      </c>
      <c r="K25" s="37">
        <f t="shared" si="2"/>
        <v>12.95</v>
      </c>
      <c r="L25" s="14">
        <f t="shared" si="3"/>
        <v>10.36</v>
      </c>
      <c r="M25" s="14">
        <f t="shared" si="4"/>
        <v>2.59</v>
      </c>
    </row>
    <row r="26" ht="19.9" customHeight="1" spans="1:13">
      <c r="A26" s="8">
        <v>20</v>
      </c>
      <c r="B26" s="8" t="s">
        <v>36</v>
      </c>
      <c r="C26" s="13"/>
      <c r="D26" s="13">
        <v>209</v>
      </c>
      <c r="E26" s="14">
        <f t="shared" si="1"/>
        <v>10.45</v>
      </c>
      <c r="F26" s="13"/>
      <c r="G26" s="13"/>
      <c r="H26" s="13"/>
      <c r="I26" s="24"/>
      <c r="J26" s="36">
        <f t="shared" si="0"/>
        <v>0</v>
      </c>
      <c r="K26" s="37">
        <f t="shared" si="2"/>
        <v>10.45</v>
      </c>
      <c r="L26" s="14">
        <f t="shared" si="3"/>
        <v>8.36</v>
      </c>
      <c r="M26" s="14">
        <f t="shared" si="4"/>
        <v>2.09</v>
      </c>
    </row>
    <row r="27" ht="19.9" customHeight="1" spans="1:13">
      <c r="A27" s="8">
        <v>21</v>
      </c>
      <c r="B27" s="8" t="s">
        <v>37</v>
      </c>
      <c r="C27" s="13"/>
      <c r="D27" s="13">
        <v>185</v>
      </c>
      <c r="E27" s="14">
        <f t="shared" si="1"/>
        <v>9.25</v>
      </c>
      <c r="F27" s="13"/>
      <c r="G27" s="13"/>
      <c r="H27" s="13">
        <v>2</v>
      </c>
      <c r="I27" s="24">
        <v>6</v>
      </c>
      <c r="J27" s="36">
        <f t="shared" si="0"/>
        <v>0.4</v>
      </c>
      <c r="K27" s="37">
        <f t="shared" si="2"/>
        <v>9.65</v>
      </c>
      <c r="L27" s="14">
        <f t="shared" si="3"/>
        <v>7.72</v>
      </c>
      <c r="M27" s="14">
        <f t="shared" si="4"/>
        <v>1.93</v>
      </c>
    </row>
    <row r="28" ht="19.9" customHeight="1" spans="1:13">
      <c r="A28" s="8">
        <v>22</v>
      </c>
      <c r="B28" s="8" t="s">
        <v>38</v>
      </c>
      <c r="C28" s="13"/>
      <c r="D28" s="13">
        <v>303</v>
      </c>
      <c r="E28" s="14">
        <f t="shared" si="1"/>
        <v>15.15</v>
      </c>
      <c r="F28" s="13"/>
      <c r="G28" s="13"/>
      <c r="H28" s="13"/>
      <c r="I28" s="24"/>
      <c r="J28" s="36">
        <f t="shared" si="0"/>
        <v>0</v>
      </c>
      <c r="K28" s="37">
        <f t="shared" si="2"/>
        <v>15.15</v>
      </c>
      <c r="L28" s="14">
        <f t="shared" si="3"/>
        <v>12.12</v>
      </c>
      <c r="M28" s="14">
        <f t="shared" si="4"/>
        <v>3.03</v>
      </c>
    </row>
    <row r="29" ht="19.9" customHeight="1" spans="1:13">
      <c r="A29" s="8">
        <v>23</v>
      </c>
      <c r="B29" s="8" t="s">
        <v>39</v>
      </c>
      <c r="C29" s="13"/>
      <c r="D29" s="13">
        <v>69</v>
      </c>
      <c r="E29" s="14">
        <f t="shared" si="1"/>
        <v>3.45</v>
      </c>
      <c r="F29" s="13"/>
      <c r="G29" s="13"/>
      <c r="H29" s="13"/>
      <c r="I29" s="24">
        <v>14</v>
      </c>
      <c r="J29" s="36">
        <f t="shared" si="0"/>
        <v>0.7</v>
      </c>
      <c r="K29" s="37">
        <f t="shared" si="2"/>
        <v>4.15</v>
      </c>
      <c r="L29" s="14">
        <f t="shared" si="3"/>
        <v>3.32</v>
      </c>
      <c r="M29" s="14">
        <f t="shared" si="4"/>
        <v>0.83</v>
      </c>
    </row>
    <row r="30" ht="18" customHeight="1" spans="1:13">
      <c r="A30" s="8">
        <v>24</v>
      </c>
      <c r="B30" s="8" t="s">
        <v>40</v>
      </c>
      <c r="C30" s="13"/>
      <c r="D30" s="13">
        <v>263</v>
      </c>
      <c r="E30" s="14">
        <f t="shared" si="1"/>
        <v>13.15</v>
      </c>
      <c r="F30" s="13"/>
      <c r="G30" s="13"/>
      <c r="H30" s="13">
        <v>1</v>
      </c>
      <c r="I30" s="24">
        <v>9</v>
      </c>
      <c r="J30" s="36">
        <f t="shared" si="0"/>
        <v>0.5</v>
      </c>
      <c r="K30" s="37">
        <f t="shared" si="2"/>
        <v>13.65</v>
      </c>
      <c r="L30" s="14">
        <f t="shared" si="3"/>
        <v>10.92</v>
      </c>
      <c r="M30" s="14">
        <f t="shared" si="4"/>
        <v>2.73</v>
      </c>
    </row>
    <row r="31" ht="19.9" customHeight="1" spans="1:13">
      <c r="A31" s="8">
        <v>25</v>
      </c>
      <c r="B31" s="8" t="s">
        <v>41</v>
      </c>
      <c r="C31" s="13">
        <v>693</v>
      </c>
      <c r="D31" s="13"/>
      <c r="E31" s="14">
        <f t="shared" si="1"/>
        <v>34.65</v>
      </c>
      <c r="F31" s="13"/>
      <c r="G31" s="13"/>
      <c r="H31" s="13"/>
      <c r="I31" s="24"/>
      <c r="J31" s="36">
        <f t="shared" si="0"/>
        <v>0</v>
      </c>
      <c r="K31" s="37">
        <f t="shared" si="2"/>
        <v>34.65</v>
      </c>
      <c r="L31" s="14">
        <f t="shared" si="3"/>
        <v>27.72</v>
      </c>
      <c r="M31" s="14">
        <f t="shared" si="4"/>
        <v>6.93</v>
      </c>
    </row>
    <row r="32" ht="19.9" customHeight="1" spans="1:13">
      <c r="A32" s="8">
        <v>26</v>
      </c>
      <c r="B32" s="8" t="s">
        <v>42</v>
      </c>
      <c r="C32" s="13">
        <v>458</v>
      </c>
      <c r="D32" s="13"/>
      <c r="E32" s="14">
        <f t="shared" si="1"/>
        <v>22.9</v>
      </c>
      <c r="F32" s="13"/>
      <c r="G32" s="13"/>
      <c r="H32" s="13"/>
      <c r="I32" s="24"/>
      <c r="J32" s="36">
        <f t="shared" si="0"/>
        <v>0</v>
      </c>
      <c r="K32" s="37">
        <f t="shared" si="2"/>
        <v>22.9</v>
      </c>
      <c r="L32" s="14">
        <f t="shared" si="3"/>
        <v>18.32</v>
      </c>
      <c r="M32" s="14">
        <f t="shared" si="4"/>
        <v>4.58</v>
      </c>
    </row>
    <row r="33" ht="19.9" customHeight="1" spans="1:13">
      <c r="A33" s="8">
        <v>27</v>
      </c>
      <c r="B33" s="8" t="s">
        <v>43</v>
      </c>
      <c r="C33" s="13">
        <v>669</v>
      </c>
      <c r="D33" s="13"/>
      <c r="E33" s="14">
        <f t="shared" si="1"/>
        <v>33.45</v>
      </c>
      <c r="F33" s="13"/>
      <c r="G33" s="13"/>
      <c r="H33" s="13"/>
      <c r="I33" s="24"/>
      <c r="J33" s="36">
        <f t="shared" si="0"/>
        <v>0</v>
      </c>
      <c r="K33" s="37">
        <f t="shared" ref="K33" si="5">E33+J33</f>
        <v>33.45</v>
      </c>
      <c r="L33" s="14">
        <f t="shared" ref="L33" si="6">K33*0.8</f>
        <v>26.76</v>
      </c>
      <c r="M33" s="14">
        <f t="shared" ref="M33" si="7">K33*0.2</f>
        <v>6.69</v>
      </c>
    </row>
    <row r="34" ht="20" customHeight="1" spans="1:13">
      <c r="A34" s="25" t="s">
        <v>44</v>
      </c>
      <c r="B34" s="26"/>
      <c r="C34" s="27">
        <f>SUM(C7:C33)</f>
        <v>3524</v>
      </c>
      <c r="D34" s="27">
        <f t="shared" ref="D34:K34" si="8">SUM(D7:D33)</f>
        <v>2346</v>
      </c>
      <c r="E34" s="27">
        <f t="shared" si="8"/>
        <v>293.5</v>
      </c>
      <c r="F34" s="27">
        <f t="shared" si="8"/>
        <v>0</v>
      </c>
      <c r="G34" s="27">
        <f t="shared" si="8"/>
        <v>4</v>
      </c>
      <c r="H34" s="27">
        <f t="shared" si="8"/>
        <v>14</v>
      </c>
      <c r="I34" s="27">
        <f t="shared" si="8"/>
        <v>131</v>
      </c>
      <c r="J34" s="27">
        <f t="shared" si="8"/>
        <v>7.45</v>
      </c>
      <c r="K34" s="27">
        <f t="shared" si="8"/>
        <v>300.95</v>
      </c>
      <c r="L34" s="27">
        <f t="shared" ref="L34:M34" si="9">SUM(L7:L33)</f>
        <v>240.76</v>
      </c>
      <c r="M34" s="27">
        <f t="shared" si="9"/>
        <v>60.19</v>
      </c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40"/>
      <c r="L35" s="40"/>
      <c r="M35" s="40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40"/>
      <c r="L36" s="40"/>
      <c r="M36" s="40"/>
    </row>
    <row r="37" spans="1:1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40"/>
      <c r="L37" s="40"/>
      <c r="M37" s="40"/>
    </row>
    <row r="38" spans="1:1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40"/>
      <c r="L38" s="40"/>
      <c r="M38" s="40"/>
    </row>
    <row r="39" spans="1:1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40"/>
      <c r="L39" s="40"/>
      <c r="M39" s="40"/>
    </row>
    <row r="40" spans="1:1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40"/>
      <c r="L40" s="40"/>
      <c r="M40" s="40"/>
    </row>
    <row r="41" spans="1:1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40"/>
      <c r="L41" s="40"/>
      <c r="M41" s="40"/>
    </row>
    <row r="42" spans="1:1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40"/>
      <c r="L42" s="40"/>
      <c r="M42" s="40"/>
    </row>
  </sheetData>
  <mergeCells count="18">
    <mergeCell ref="A2:M2"/>
    <mergeCell ref="A3:J3"/>
    <mergeCell ref="L3:M3"/>
    <mergeCell ref="C4:E4"/>
    <mergeCell ref="F4:J4"/>
    <mergeCell ref="K4:M4"/>
    <mergeCell ref="F5:G5"/>
    <mergeCell ref="H5:I5"/>
    <mergeCell ref="A34:B34"/>
    <mergeCell ref="A4:A6"/>
    <mergeCell ref="B4:B6"/>
    <mergeCell ref="C5:C6"/>
    <mergeCell ref="D5:D6"/>
    <mergeCell ref="E5:E6"/>
    <mergeCell ref="J5:J6"/>
    <mergeCell ref="K5:K6"/>
    <mergeCell ref="L5:L6"/>
    <mergeCell ref="M5:M6"/>
  </mergeCells>
  <printOptions horizontalCentered="1"/>
  <pageMargins left="0.275590551181102" right="0.15748031496063" top="0.68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Administrator</cp:lastModifiedBy>
  <dcterms:created xsi:type="dcterms:W3CDTF">2013-10-29T23:47:00Z</dcterms:created>
  <cp:lastPrinted>2021-03-18T07:40:00Z</cp:lastPrinted>
  <dcterms:modified xsi:type="dcterms:W3CDTF">2021-04-02T07:26:52Z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B522BABB38A04443A2180A741C6660E4</vt:lpwstr>
  </property>
</Properties>
</file>