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<sst xmlns="http://schemas.openxmlformats.org/spreadsheetml/2006/main" count="60" uniqueCount="56">
  <si>
    <t>序号</t>
  </si>
  <si>
    <t>供应商</t>
  </si>
  <si>
    <t>学　　校</t>
  </si>
  <si>
    <t>初　　中</t>
  </si>
  <si>
    <t>小　　学</t>
  </si>
  <si>
    <t>合计应拨金额（元）</t>
  </si>
  <si>
    <t>备注</t>
  </si>
  <si>
    <t>学生人数（人）</t>
  </si>
  <si>
    <t>一中工厂</t>
  </si>
  <si>
    <t>宁化四中</t>
  </si>
  <si>
    <t>宁化五中</t>
  </si>
  <si>
    <t>水茜初中</t>
  </si>
  <si>
    <t>安远初中</t>
  </si>
  <si>
    <t>东风小学</t>
  </si>
  <si>
    <t>中沙中心学校</t>
  </si>
  <si>
    <t>河龙中心学校</t>
  </si>
  <si>
    <t>安远中心学校</t>
  </si>
  <si>
    <t>湖村中心学校</t>
  </si>
  <si>
    <t>小  计</t>
  </si>
  <si>
    <t>泉上初中</t>
  </si>
  <si>
    <t>实　　小</t>
  </si>
  <si>
    <t>红旗小学</t>
  </si>
  <si>
    <t>水茜中心学校</t>
  </si>
  <si>
    <t>泉上中心学校</t>
  </si>
  <si>
    <t>六中工厂</t>
  </si>
  <si>
    <t>宁化三中</t>
  </si>
  <si>
    <t>宁化六中</t>
  </si>
  <si>
    <t>宁化七中</t>
  </si>
  <si>
    <t>安乐中心学校</t>
  </si>
  <si>
    <t>曹坊中心学校</t>
  </si>
  <si>
    <t>民族学校</t>
  </si>
  <si>
    <t>第二实验小学</t>
  </si>
  <si>
    <t>特　　校</t>
  </si>
  <si>
    <t>二中工厂</t>
  </si>
  <si>
    <t>宁化二中</t>
  </si>
  <si>
    <t>淮土初中</t>
  </si>
  <si>
    <t>客家学校</t>
  </si>
  <si>
    <t>济村中心学校</t>
  </si>
  <si>
    <t>方田中心学校</t>
  </si>
  <si>
    <t>淮土中心学校</t>
  </si>
  <si>
    <t>石壁中心学校</t>
  </si>
  <si>
    <t>　合  　计</t>
  </si>
  <si>
    <t>县级</t>
  </si>
  <si>
    <t>省级</t>
  </si>
  <si>
    <t>合计</t>
  </si>
  <si>
    <t>金额（元）</t>
  </si>
  <si>
    <t>城东中学</t>
  </si>
  <si>
    <t>城东小学</t>
  </si>
  <si>
    <t>城南小学</t>
  </si>
  <si>
    <t>附　　小</t>
  </si>
  <si>
    <t xml:space="preserve">     </t>
  </si>
  <si>
    <t>省级11.86元/人</t>
  </si>
  <si>
    <t>县级2.97元/人</t>
  </si>
  <si>
    <t>省级15.86元/人</t>
  </si>
  <si>
    <t>县级3.97元/人</t>
  </si>
  <si>
    <t>宁化县中小学校2020年春季学期免费提供作业本资金拨款计划表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</si>
</sst>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0.0_ "/>
    <numFmt numFmtId="181" formatCode="0.00_ 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7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Zeros="0" tabSelected="1" zoomScalePageLayoutView="0" workbookViewId="0" topLeftCell="A25">
      <selection activeCell="A1" sqref="A1:M1"/>
    </sheetView>
  </sheetViews>
  <sheetFormatPr defaultColWidth="9.00390625" defaultRowHeight="14.25"/>
  <cols>
    <col min="1" max="1" width="5.625" style="0" customWidth="1"/>
    <col min="2" max="2" width="13.75390625" style="0" customWidth="1"/>
    <col min="3" max="3" width="5.875" style="0" customWidth="1"/>
    <col min="4" max="4" width="8.00390625" style="12" customWidth="1"/>
    <col min="5" max="5" width="10.625" style="1" customWidth="1"/>
    <col min="6" max="6" width="12.00390625" style="1" customWidth="1"/>
    <col min="7" max="7" width="8.375" style="12" customWidth="1"/>
    <col min="8" max="8" width="11.50390625" style="1" customWidth="1"/>
    <col min="9" max="9" width="10.25390625" style="1" customWidth="1"/>
    <col min="10" max="10" width="12.625" style="1" customWidth="1"/>
    <col min="11" max="11" width="11.125" style="1" customWidth="1"/>
    <col min="12" max="12" width="11.875" style="1" customWidth="1"/>
    <col min="13" max="13" width="7.125" style="0" customWidth="1"/>
  </cols>
  <sheetData>
    <row r="1" spans="1:13" ht="33" customHeight="1">
      <c r="A1" s="13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 customHeight="1">
      <c r="A2" s="16" t="s">
        <v>0</v>
      </c>
      <c r="B2" s="16" t="s">
        <v>2</v>
      </c>
      <c r="C2" s="16" t="s">
        <v>1</v>
      </c>
      <c r="D2" s="16" t="s">
        <v>3</v>
      </c>
      <c r="E2" s="16"/>
      <c r="F2" s="16"/>
      <c r="G2" s="16" t="s">
        <v>4</v>
      </c>
      <c r="H2" s="16"/>
      <c r="I2" s="16"/>
      <c r="J2" s="16" t="s">
        <v>5</v>
      </c>
      <c r="K2" s="16"/>
      <c r="L2" s="16"/>
      <c r="M2" s="16" t="s">
        <v>6</v>
      </c>
    </row>
    <row r="3" spans="1:13" ht="18.75" customHeight="1">
      <c r="A3" s="16"/>
      <c r="B3" s="16"/>
      <c r="C3" s="16"/>
      <c r="D3" s="17" t="s">
        <v>7</v>
      </c>
      <c r="E3" s="14" t="s">
        <v>45</v>
      </c>
      <c r="F3" s="15"/>
      <c r="G3" s="17" t="s">
        <v>7</v>
      </c>
      <c r="H3" s="14" t="s">
        <v>45</v>
      </c>
      <c r="I3" s="15"/>
      <c r="J3" s="16"/>
      <c r="K3" s="16"/>
      <c r="L3" s="16"/>
      <c r="M3" s="16"/>
    </row>
    <row r="4" spans="1:13" ht="35.25" customHeight="1">
      <c r="A4" s="16"/>
      <c r="B4" s="16"/>
      <c r="C4" s="16"/>
      <c r="D4" s="18"/>
      <c r="E4" s="2" t="s">
        <v>53</v>
      </c>
      <c r="F4" s="2" t="s">
        <v>54</v>
      </c>
      <c r="G4" s="18"/>
      <c r="H4" s="2" t="s">
        <v>51</v>
      </c>
      <c r="I4" s="2" t="s">
        <v>52</v>
      </c>
      <c r="J4" s="3" t="s">
        <v>43</v>
      </c>
      <c r="K4" s="3" t="s">
        <v>42</v>
      </c>
      <c r="L4" s="3" t="s">
        <v>44</v>
      </c>
      <c r="M4" s="16"/>
    </row>
    <row r="5" spans="1:13" ht="19.5" customHeight="1">
      <c r="A5" s="2">
        <v>1</v>
      </c>
      <c r="B5" s="2" t="s">
        <v>9</v>
      </c>
      <c r="C5" s="17" t="s">
        <v>8</v>
      </c>
      <c r="D5" s="2">
        <v>181</v>
      </c>
      <c r="E5" s="10">
        <f>D5*15.86</f>
        <v>2870.66</v>
      </c>
      <c r="F5" s="10">
        <f>D5*3.97</f>
        <v>718.57</v>
      </c>
      <c r="G5" s="2"/>
      <c r="H5" s="2"/>
      <c r="I5" s="2"/>
      <c r="J5" s="11">
        <f>E5+H5</f>
        <v>2870.66</v>
      </c>
      <c r="K5" s="11">
        <f>F5+I5</f>
        <v>718.57</v>
      </c>
      <c r="L5" s="11">
        <f>SUM(J5:K5)</f>
        <v>3589.23</v>
      </c>
      <c r="M5" s="5"/>
    </row>
    <row r="6" spans="1:13" ht="19.5" customHeight="1">
      <c r="A6" s="2">
        <v>2</v>
      </c>
      <c r="B6" s="2" t="s">
        <v>10</v>
      </c>
      <c r="C6" s="22"/>
      <c r="D6" s="2">
        <v>1872</v>
      </c>
      <c r="E6" s="10">
        <f aca="true" t="shared" si="0" ref="E6:E40">D6*15.86</f>
        <v>29689.92</v>
      </c>
      <c r="F6" s="10">
        <f aca="true" t="shared" si="1" ref="F6:F40">D6*3.97</f>
        <v>7431.84</v>
      </c>
      <c r="G6" s="2"/>
      <c r="H6" s="2"/>
      <c r="I6" s="2"/>
      <c r="J6" s="11">
        <f aca="true" t="shared" si="2" ref="J6:J39">E6+H6</f>
        <v>29689.92</v>
      </c>
      <c r="K6" s="11">
        <f aca="true" t="shared" si="3" ref="K6:K39">F6+I6</f>
        <v>7431.84</v>
      </c>
      <c r="L6" s="11">
        <f aca="true" t="shared" si="4" ref="L6:L39">SUM(J6:K6)</f>
        <v>37121.759999999995</v>
      </c>
      <c r="M6" s="6"/>
    </row>
    <row r="7" spans="1:13" ht="19.5" customHeight="1">
      <c r="A7" s="2">
        <v>3</v>
      </c>
      <c r="B7" s="2" t="s">
        <v>11</v>
      </c>
      <c r="C7" s="22"/>
      <c r="D7" s="2">
        <v>352</v>
      </c>
      <c r="E7" s="10">
        <f t="shared" si="0"/>
        <v>5582.719999999999</v>
      </c>
      <c r="F7" s="10">
        <f t="shared" si="1"/>
        <v>1397.44</v>
      </c>
      <c r="G7" s="2"/>
      <c r="H7" s="2"/>
      <c r="I7" s="2"/>
      <c r="J7" s="11">
        <f t="shared" si="2"/>
        <v>5582.719999999999</v>
      </c>
      <c r="K7" s="11">
        <f t="shared" si="3"/>
        <v>1397.44</v>
      </c>
      <c r="L7" s="11">
        <f t="shared" si="4"/>
        <v>6980.16</v>
      </c>
      <c r="M7" s="6"/>
    </row>
    <row r="8" spans="1:13" ht="19.5" customHeight="1">
      <c r="A8" s="2">
        <v>4</v>
      </c>
      <c r="B8" s="2" t="s">
        <v>12</v>
      </c>
      <c r="C8" s="22"/>
      <c r="D8" s="2">
        <v>762</v>
      </c>
      <c r="E8" s="10">
        <f t="shared" si="0"/>
        <v>12085.32</v>
      </c>
      <c r="F8" s="10">
        <f t="shared" si="1"/>
        <v>3025.1400000000003</v>
      </c>
      <c r="G8" s="2"/>
      <c r="H8" s="2"/>
      <c r="I8" s="2"/>
      <c r="J8" s="11">
        <f t="shared" si="2"/>
        <v>12085.32</v>
      </c>
      <c r="K8" s="11">
        <f t="shared" si="3"/>
        <v>3025.1400000000003</v>
      </c>
      <c r="L8" s="11">
        <f t="shared" si="4"/>
        <v>15110.46</v>
      </c>
      <c r="M8" s="6"/>
    </row>
    <row r="9" spans="1:13" ht="19.5" customHeight="1">
      <c r="A9" s="2">
        <v>6</v>
      </c>
      <c r="B9" s="2" t="s">
        <v>13</v>
      </c>
      <c r="C9" s="22"/>
      <c r="D9" s="2"/>
      <c r="E9" s="10">
        <f t="shared" si="0"/>
        <v>0</v>
      </c>
      <c r="F9" s="10">
        <f t="shared" si="1"/>
        <v>0</v>
      </c>
      <c r="G9" s="2">
        <v>1337</v>
      </c>
      <c r="H9" s="2">
        <f>G9*11.86</f>
        <v>15856.82</v>
      </c>
      <c r="I9" s="10">
        <f>G9*2.97</f>
        <v>3970.8900000000003</v>
      </c>
      <c r="J9" s="11">
        <f t="shared" si="2"/>
        <v>15856.82</v>
      </c>
      <c r="K9" s="11">
        <f t="shared" si="3"/>
        <v>3970.8900000000003</v>
      </c>
      <c r="L9" s="11">
        <f t="shared" si="4"/>
        <v>19827.71</v>
      </c>
      <c r="M9" s="6"/>
    </row>
    <row r="10" spans="1:13" ht="19.5" customHeight="1">
      <c r="A10" s="2">
        <v>7</v>
      </c>
      <c r="B10" s="2" t="s">
        <v>47</v>
      </c>
      <c r="C10" s="22"/>
      <c r="D10" s="2"/>
      <c r="E10" s="10">
        <f t="shared" si="0"/>
        <v>0</v>
      </c>
      <c r="F10" s="10">
        <f t="shared" si="1"/>
        <v>0</v>
      </c>
      <c r="G10" s="2">
        <v>2229</v>
      </c>
      <c r="H10" s="2">
        <f aca="true" t="shared" si="5" ref="H10:H40">G10*11.86</f>
        <v>26435.94</v>
      </c>
      <c r="I10" s="10">
        <f aca="true" t="shared" si="6" ref="I10:I40">G10*2.97</f>
        <v>6620.13</v>
      </c>
      <c r="J10" s="11">
        <f t="shared" si="2"/>
        <v>26435.94</v>
      </c>
      <c r="K10" s="11">
        <f t="shared" si="3"/>
        <v>6620.13</v>
      </c>
      <c r="L10" s="11">
        <f t="shared" si="4"/>
        <v>33056.07</v>
      </c>
      <c r="M10" s="6"/>
    </row>
    <row r="11" spans="1:13" ht="19.5" customHeight="1">
      <c r="A11" s="2">
        <v>8</v>
      </c>
      <c r="B11" s="2" t="s">
        <v>14</v>
      </c>
      <c r="C11" s="22"/>
      <c r="D11" s="2"/>
      <c r="E11" s="10">
        <f t="shared" si="0"/>
        <v>0</v>
      </c>
      <c r="F11" s="10">
        <f t="shared" si="1"/>
        <v>0</v>
      </c>
      <c r="G11" s="2">
        <v>540</v>
      </c>
      <c r="H11" s="2">
        <f t="shared" si="5"/>
        <v>6404.4</v>
      </c>
      <c r="I11" s="10">
        <f t="shared" si="6"/>
        <v>1603.8000000000002</v>
      </c>
      <c r="J11" s="11">
        <f t="shared" si="2"/>
        <v>6404.4</v>
      </c>
      <c r="K11" s="11">
        <f t="shared" si="3"/>
        <v>1603.8000000000002</v>
      </c>
      <c r="L11" s="11">
        <f t="shared" si="4"/>
        <v>8008.2</v>
      </c>
      <c r="M11" s="6"/>
    </row>
    <row r="12" spans="1:13" ht="19.5" customHeight="1">
      <c r="A12" s="2">
        <v>9</v>
      </c>
      <c r="B12" s="2" t="s">
        <v>15</v>
      </c>
      <c r="C12" s="22"/>
      <c r="D12" s="2">
        <v>147</v>
      </c>
      <c r="E12" s="10">
        <f t="shared" si="0"/>
        <v>2331.42</v>
      </c>
      <c r="F12" s="10">
        <f t="shared" si="1"/>
        <v>583.59</v>
      </c>
      <c r="G12" s="2">
        <v>325</v>
      </c>
      <c r="H12" s="2">
        <f t="shared" si="5"/>
        <v>3854.5</v>
      </c>
      <c r="I12" s="10">
        <f t="shared" si="6"/>
        <v>965.2500000000001</v>
      </c>
      <c r="J12" s="11">
        <f t="shared" si="2"/>
        <v>6185.92</v>
      </c>
      <c r="K12" s="11">
        <f t="shared" si="3"/>
        <v>1548.8400000000001</v>
      </c>
      <c r="L12" s="11">
        <f t="shared" si="4"/>
        <v>7734.76</v>
      </c>
      <c r="M12" s="6"/>
    </row>
    <row r="13" spans="1:13" ht="19.5" customHeight="1">
      <c r="A13" s="2">
        <v>10</v>
      </c>
      <c r="B13" s="2" t="s">
        <v>16</v>
      </c>
      <c r="C13" s="22"/>
      <c r="D13" s="2"/>
      <c r="E13" s="10">
        <f t="shared" si="0"/>
        <v>0</v>
      </c>
      <c r="F13" s="10">
        <f t="shared" si="1"/>
        <v>0</v>
      </c>
      <c r="G13" s="2">
        <v>2128</v>
      </c>
      <c r="H13" s="2">
        <f t="shared" si="5"/>
        <v>25238.079999999998</v>
      </c>
      <c r="I13" s="10">
        <f t="shared" si="6"/>
        <v>6320.160000000001</v>
      </c>
      <c r="J13" s="11">
        <f t="shared" si="2"/>
        <v>25238.079999999998</v>
      </c>
      <c r="K13" s="11">
        <f t="shared" si="3"/>
        <v>6320.160000000001</v>
      </c>
      <c r="L13" s="11">
        <f t="shared" si="4"/>
        <v>31558.239999999998</v>
      </c>
      <c r="M13" s="6"/>
    </row>
    <row r="14" spans="1:13" ht="19.5" customHeight="1">
      <c r="A14" s="2">
        <v>11</v>
      </c>
      <c r="B14" s="2" t="s">
        <v>17</v>
      </c>
      <c r="C14" s="22"/>
      <c r="D14" s="2">
        <v>180</v>
      </c>
      <c r="E14" s="10">
        <f t="shared" si="0"/>
        <v>2854.7999999999997</v>
      </c>
      <c r="F14" s="10">
        <f t="shared" si="1"/>
        <v>714.6</v>
      </c>
      <c r="G14" s="2">
        <v>862</v>
      </c>
      <c r="H14" s="2">
        <f t="shared" si="5"/>
        <v>10223.32</v>
      </c>
      <c r="I14" s="10">
        <f t="shared" si="6"/>
        <v>2560.1400000000003</v>
      </c>
      <c r="J14" s="11">
        <f t="shared" si="2"/>
        <v>13078.119999999999</v>
      </c>
      <c r="K14" s="11">
        <f t="shared" si="3"/>
        <v>3274.7400000000002</v>
      </c>
      <c r="L14" s="11">
        <f t="shared" si="4"/>
        <v>16352.859999999999</v>
      </c>
      <c r="M14" s="6"/>
    </row>
    <row r="15" spans="1:13" ht="19.5" customHeight="1">
      <c r="A15" s="2">
        <v>12</v>
      </c>
      <c r="B15" s="2" t="s">
        <v>46</v>
      </c>
      <c r="C15" s="22"/>
      <c r="D15" s="2">
        <v>2324</v>
      </c>
      <c r="E15" s="10">
        <f t="shared" si="0"/>
        <v>36858.64</v>
      </c>
      <c r="F15" s="10">
        <f t="shared" si="1"/>
        <v>9226.28</v>
      </c>
      <c r="G15" s="2"/>
      <c r="H15" s="2">
        <f t="shared" si="5"/>
        <v>0</v>
      </c>
      <c r="I15" s="10">
        <f t="shared" si="6"/>
        <v>0</v>
      </c>
      <c r="J15" s="11">
        <f t="shared" si="2"/>
        <v>36858.64</v>
      </c>
      <c r="K15" s="11">
        <f t="shared" si="3"/>
        <v>9226.28</v>
      </c>
      <c r="L15" s="11">
        <f t="shared" si="4"/>
        <v>46084.92</v>
      </c>
      <c r="M15" s="6"/>
    </row>
    <row r="16" spans="1:13" ht="19.5" customHeight="1">
      <c r="A16" s="2">
        <v>13</v>
      </c>
      <c r="B16" s="2" t="s">
        <v>19</v>
      </c>
      <c r="C16" s="22"/>
      <c r="D16" s="2">
        <v>418</v>
      </c>
      <c r="E16" s="10">
        <f t="shared" si="0"/>
        <v>6629.48</v>
      </c>
      <c r="F16" s="10">
        <f t="shared" si="1"/>
        <v>1659.46</v>
      </c>
      <c r="G16" s="2"/>
      <c r="H16" s="2">
        <f t="shared" si="5"/>
        <v>0</v>
      </c>
      <c r="I16" s="10">
        <f t="shared" si="6"/>
        <v>0</v>
      </c>
      <c r="J16" s="11">
        <f t="shared" si="2"/>
        <v>6629.48</v>
      </c>
      <c r="K16" s="11">
        <f t="shared" si="3"/>
        <v>1659.46</v>
      </c>
      <c r="L16" s="11">
        <f t="shared" si="4"/>
        <v>8288.939999999999</v>
      </c>
      <c r="M16" s="7"/>
    </row>
    <row r="17" spans="1:13" ht="19.5" customHeight="1">
      <c r="A17" s="2">
        <v>14</v>
      </c>
      <c r="B17" s="2" t="s">
        <v>20</v>
      </c>
      <c r="C17" s="22"/>
      <c r="D17" s="2"/>
      <c r="E17" s="10">
        <f t="shared" si="0"/>
        <v>0</v>
      </c>
      <c r="F17" s="10">
        <f t="shared" si="1"/>
        <v>0</v>
      </c>
      <c r="G17" s="2">
        <v>1668</v>
      </c>
      <c r="H17" s="2">
        <f t="shared" si="5"/>
        <v>19782.48</v>
      </c>
      <c r="I17" s="10">
        <f t="shared" si="6"/>
        <v>4953.96</v>
      </c>
      <c r="J17" s="11">
        <f t="shared" si="2"/>
        <v>19782.48</v>
      </c>
      <c r="K17" s="11">
        <f t="shared" si="3"/>
        <v>4953.96</v>
      </c>
      <c r="L17" s="11">
        <f t="shared" si="4"/>
        <v>24736.44</v>
      </c>
      <c r="M17" s="8"/>
    </row>
    <row r="18" spans="1:13" ht="19.5" customHeight="1">
      <c r="A18" s="2">
        <v>16</v>
      </c>
      <c r="B18" s="2" t="s">
        <v>21</v>
      </c>
      <c r="C18" s="18"/>
      <c r="D18" s="2"/>
      <c r="E18" s="10">
        <f t="shared" si="0"/>
        <v>0</v>
      </c>
      <c r="F18" s="10">
        <f t="shared" si="1"/>
        <v>0</v>
      </c>
      <c r="G18" s="2">
        <v>1292</v>
      </c>
      <c r="H18" s="2">
        <f t="shared" si="5"/>
        <v>15323.119999999999</v>
      </c>
      <c r="I18" s="10">
        <f t="shared" si="6"/>
        <v>3837.2400000000002</v>
      </c>
      <c r="J18" s="11">
        <f t="shared" si="2"/>
        <v>15323.119999999999</v>
      </c>
      <c r="K18" s="11">
        <f t="shared" si="3"/>
        <v>3837.2400000000002</v>
      </c>
      <c r="L18" s="11">
        <f t="shared" si="4"/>
        <v>19160.36</v>
      </c>
      <c r="M18" s="8"/>
    </row>
    <row r="19" spans="1:13" ht="19.5" customHeight="1">
      <c r="A19" s="2"/>
      <c r="B19" s="4" t="s">
        <v>18</v>
      </c>
      <c r="C19" s="2"/>
      <c r="D19" s="2">
        <f>SUM(D5:D18)</f>
        <v>6236</v>
      </c>
      <c r="E19" s="10">
        <f t="shared" si="0"/>
        <v>98902.95999999999</v>
      </c>
      <c r="F19" s="10">
        <f t="shared" si="1"/>
        <v>24756.920000000002</v>
      </c>
      <c r="G19" s="2">
        <f>SUM(G5:G18)</f>
        <v>10381</v>
      </c>
      <c r="H19" s="2">
        <f t="shared" si="5"/>
        <v>123118.65999999999</v>
      </c>
      <c r="I19" s="10">
        <f t="shared" si="6"/>
        <v>30831.570000000003</v>
      </c>
      <c r="J19" s="11">
        <f t="shared" si="2"/>
        <v>222021.62</v>
      </c>
      <c r="K19" s="11">
        <f t="shared" si="3"/>
        <v>55588.490000000005</v>
      </c>
      <c r="L19" s="11">
        <f t="shared" si="4"/>
        <v>277610.11</v>
      </c>
      <c r="M19" s="3"/>
    </row>
    <row r="20" spans="1:13" ht="19.5" customHeight="1">
      <c r="A20" s="2">
        <v>17</v>
      </c>
      <c r="B20" s="2" t="s">
        <v>22</v>
      </c>
      <c r="C20" s="17" t="s">
        <v>24</v>
      </c>
      <c r="D20" s="2"/>
      <c r="E20" s="10">
        <f t="shared" si="0"/>
        <v>0</v>
      </c>
      <c r="F20" s="10">
        <f t="shared" si="1"/>
        <v>0</v>
      </c>
      <c r="G20" s="2">
        <v>1000</v>
      </c>
      <c r="H20" s="2">
        <f t="shared" si="5"/>
        <v>11860</v>
      </c>
      <c r="I20" s="10">
        <f t="shared" si="6"/>
        <v>2970</v>
      </c>
      <c r="J20" s="11">
        <f t="shared" si="2"/>
        <v>11860</v>
      </c>
      <c r="K20" s="11">
        <f t="shared" si="3"/>
        <v>2970</v>
      </c>
      <c r="L20" s="11">
        <f t="shared" si="4"/>
        <v>14830</v>
      </c>
      <c r="M20" s="8"/>
    </row>
    <row r="21" spans="1:13" ht="19.5" customHeight="1">
      <c r="A21" s="2">
        <v>18</v>
      </c>
      <c r="B21" s="2" t="s">
        <v>23</v>
      </c>
      <c r="C21" s="22"/>
      <c r="D21" s="2"/>
      <c r="E21" s="10">
        <f t="shared" si="0"/>
        <v>0</v>
      </c>
      <c r="F21" s="10">
        <f t="shared" si="1"/>
        <v>0</v>
      </c>
      <c r="G21" s="2">
        <v>967</v>
      </c>
      <c r="H21" s="2">
        <f t="shared" si="5"/>
        <v>11468.619999999999</v>
      </c>
      <c r="I21" s="10">
        <f t="shared" si="6"/>
        <v>2871.9900000000002</v>
      </c>
      <c r="J21" s="11">
        <f t="shared" si="2"/>
        <v>11468.619999999999</v>
      </c>
      <c r="K21" s="11">
        <f t="shared" si="3"/>
        <v>2871.9900000000002</v>
      </c>
      <c r="L21" s="11">
        <f t="shared" si="4"/>
        <v>14340.609999999999</v>
      </c>
      <c r="M21" s="8"/>
    </row>
    <row r="22" spans="1:13" ht="19.5" customHeight="1">
      <c r="A22" s="2"/>
      <c r="B22" s="2" t="s">
        <v>49</v>
      </c>
      <c r="C22" s="22"/>
      <c r="D22" s="2"/>
      <c r="E22" s="10">
        <f t="shared" si="0"/>
        <v>0</v>
      </c>
      <c r="F22" s="10">
        <f t="shared" si="1"/>
        <v>0</v>
      </c>
      <c r="G22" s="2">
        <v>1922</v>
      </c>
      <c r="H22" s="2">
        <f t="shared" si="5"/>
        <v>22794.92</v>
      </c>
      <c r="I22" s="10">
        <f t="shared" si="6"/>
        <v>5708.34</v>
      </c>
      <c r="J22" s="11">
        <f t="shared" si="2"/>
        <v>22794.92</v>
      </c>
      <c r="K22" s="11">
        <f t="shared" si="3"/>
        <v>5708.34</v>
      </c>
      <c r="L22" s="11">
        <f t="shared" si="4"/>
        <v>28503.26</v>
      </c>
      <c r="M22" s="9"/>
    </row>
    <row r="23" spans="1:13" ht="19.5" customHeight="1">
      <c r="A23" s="2">
        <v>19</v>
      </c>
      <c r="B23" s="2" t="s">
        <v>25</v>
      </c>
      <c r="C23" s="22"/>
      <c r="D23" s="2">
        <v>279</v>
      </c>
      <c r="E23" s="10">
        <f t="shared" si="0"/>
        <v>4424.94</v>
      </c>
      <c r="F23" s="10">
        <f t="shared" si="1"/>
        <v>1107.63</v>
      </c>
      <c r="G23" s="2"/>
      <c r="H23" s="2">
        <f t="shared" si="5"/>
        <v>0</v>
      </c>
      <c r="I23" s="10">
        <f t="shared" si="6"/>
        <v>0</v>
      </c>
      <c r="J23" s="11">
        <f t="shared" si="2"/>
        <v>4424.94</v>
      </c>
      <c r="K23" s="11">
        <f t="shared" si="3"/>
        <v>1107.63</v>
      </c>
      <c r="L23" s="11">
        <f t="shared" si="4"/>
        <v>5532.57</v>
      </c>
      <c r="M23" s="17"/>
    </row>
    <row r="24" spans="1:13" ht="19.5" customHeight="1">
      <c r="A24" s="2">
        <v>20</v>
      </c>
      <c r="B24" s="2" t="s">
        <v>26</v>
      </c>
      <c r="C24" s="22"/>
      <c r="D24" s="2">
        <v>1139</v>
      </c>
      <c r="E24" s="10">
        <f t="shared" si="0"/>
        <v>18064.54</v>
      </c>
      <c r="F24" s="10">
        <f t="shared" si="1"/>
        <v>4521.83</v>
      </c>
      <c r="G24" s="2"/>
      <c r="H24" s="2">
        <f t="shared" si="5"/>
        <v>0</v>
      </c>
      <c r="I24" s="10">
        <f t="shared" si="6"/>
        <v>0</v>
      </c>
      <c r="J24" s="11">
        <f t="shared" si="2"/>
        <v>18064.54</v>
      </c>
      <c r="K24" s="11">
        <f t="shared" si="3"/>
        <v>4521.83</v>
      </c>
      <c r="L24" s="11">
        <f t="shared" si="4"/>
        <v>22586.370000000003</v>
      </c>
      <c r="M24" s="22"/>
    </row>
    <row r="25" spans="1:13" ht="19.5" customHeight="1">
      <c r="A25" s="2">
        <v>21</v>
      </c>
      <c r="B25" s="2" t="s">
        <v>27</v>
      </c>
      <c r="C25" s="22"/>
      <c r="D25" s="2">
        <v>719</v>
      </c>
      <c r="E25" s="10">
        <f t="shared" si="0"/>
        <v>11403.34</v>
      </c>
      <c r="F25" s="10">
        <f t="shared" si="1"/>
        <v>2854.4300000000003</v>
      </c>
      <c r="G25" s="2">
        <v>1323</v>
      </c>
      <c r="H25" s="2">
        <f t="shared" si="5"/>
        <v>15690.779999999999</v>
      </c>
      <c r="I25" s="10">
        <f t="shared" si="6"/>
        <v>3929.3100000000004</v>
      </c>
      <c r="J25" s="11">
        <f t="shared" si="2"/>
        <v>27094.12</v>
      </c>
      <c r="K25" s="11">
        <f t="shared" si="3"/>
        <v>6783.740000000001</v>
      </c>
      <c r="L25" s="11" t="s">
        <v>50</v>
      </c>
      <c r="M25" s="22"/>
    </row>
    <row r="26" spans="1:13" ht="19.5" customHeight="1">
      <c r="A26" s="2">
        <v>22</v>
      </c>
      <c r="B26" s="2" t="s">
        <v>48</v>
      </c>
      <c r="C26" s="22"/>
      <c r="D26" s="2"/>
      <c r="E26" s="10">
        <f t="shared" si="0"/>
        <v>0</v>
      </c>
      <c r="F26" s="10">
        <f t="shared" si="1"/>
        <v>0</v>
      </c>
      <c r="G26" s="2">
        <v>1451</v>
      </c>
      <c r="H26" s="2">
        <f t="shared" si="5"/>
        <v>17208.86</v>
      </c>
      <c r="I26" s="10">
        <f t="shared" si="6"/>
        <v>4309.47</v>
      </c>
      <c r="J26" s="11">
        <f t="shared" si="2"/>
        <v>17208.86</v>
      </c>
      <c r="K26" s="11">
        <f t="shared" si="3"/>
        <v>4309.47</v>
      </c>
      <c r="L26" s="11">
        <f t="shared" si="4"/>
        <v>21518.33</v>
      </c>
      <c r="M26" s="22"/>
    </row>
    <row r="27" spans="1:13" ht="19.5" customHeight="1">
      <c r="A27" s="2">
        <v>23</v>
      </c>
      <c r="B27" s="2" t="s">
        <v>28</v>
      </c>
      <c r="C27" s="22"/>
      <c r="D27" s="2">
        <v>162</v>
      </c>
      <c r="E27" s="10">
        <f t="shared" si="0"/>
        <v>2569.3199999999997</v>
      </c>
      <c r="F27" s="10">
        <f t="shared" si="1"/>
        <v>643.14</v>
      </c>
      <c r="G27" s="2">
        <v>668</v>
      </c>
      <c r="H27" s="2">
        <f t="shared" si="5"/>
        <v>7922.48</v>
      </c>
      <c r="I27" s="10">
        <f t="shared" si="6"/>
        <v>1983.96</v>
      </c>
      <c r="J27" s="11">
        <f t="shared" si="2"/>
        <v>10491.8</v>
      </c>
      <c r="K27" s="11">
        <f t="shared" si="3"/>
        <v>2627.1</v>
      </c>
      <c r="L27" s="11">
        <f t="shared" si="4"/>
        <v>13118.9</v>
      </c>
      <c r="M27" s="22"/>
    </row>
    <row r="28" spans="1:13" ht="19.5" customHeight="1">
      <c r="A28" s="2">
        <v>24</v>
      </c>
      <c r="B28" s="2" t="s">
        <v>29</v>
      </c>
      <c r="C28" s="22"/>
      <c r="D28" s="2"/>
      <c r="E28" s="10">
        <f t="shared" si="0"/>
        <v>0</v>
      </c>
      <c r="F28" s="10">
        <f t="shared" si="1"/>
        <v>0</v>
      </c>
      <c r="G28" s="2">
        <v>963</v>
      </c>
      <c r="H28" s="2">
        <f t="shared" si="5"/>
        <v>11421.18</v>
      </c>
      <c r="I28" s="10">
        <f t="shared" si="6"/>
        <v>2860.11</v>
      </c>
      <c r="J28" s="11">
        <f t="shared" si="2"/>
        <v>11421.18</v>
      </c>
      <c r="K28" s="11">
        <f t="shared" si="3"/>
        <v>2860.11</v>
      </c>
      <c r="L28" s="11">
        <f t="shared" si="4"/>
        <v>14281.29</v>
      </c>
      <c r="M28" s="22"/>
    </row>
    <row r="29" spans="1:13" ht="19.5" customHeight="1">
      <c r="A29" s="2">
        <v>25</v>
      </c>
      <c r="B29" s="2" t="s">
        <v>30</v>
      </c>
      <c r="C29" s="22"/>
      <c r="D29" s="2">
        <v>184</v>
      </c>
      <c r="E29" s="10">
        <f t="shared" si="0"/>
        <v>2918.24</v>
      </c>
      <c r="F29" s="10">
        <f t="shared" si="1"/>
        <v>730.48</v>
      </c>
      <c r="G29" s="2">
        <v>488</v>
      </c>
      <c r="H29" s="2">
        <f t="shared" si="5"/>
        <v>5787.679999999999</v>
      </c>
      <c r="I29" s="10">
        <f t="shared" si="6"/>
        <v>1449.3600000000001</v>
      </c>
      <c r="J29" s="11">
        <f t="shared" si="2"/>
        <v>8705.919999999998</v>
      </c>
      <c r="K29" s="11">
        <f t="shared" si="3"/>
        <v>2179.84</v>
      </c>
      <c r="L29" s="11">
        <f t="shared" si="4"/>
        <v>10885.759999999998</v>
      </c>
      <c r="M29" s="22"/>
    </row>
    <row r="30" spans="1:13" ht="19.5" customHeight="1">
      <c r="A30" s="2">
        <v>26</v>
      </c>
      <c r="B30" s="2" t="s">
        <v>31</v>
      </c>
      <c r="C30" s="22"/>
      <c r="D30" s="2"/>
      <c r="E30" s="10">
        <f t="shared" si="0"/>
        <v>0</v>
      </c>
      <c r="F30" s="10">
        <f t="shared" si="1"/>
        <v>0</v>
      </c>
      <c r="G30" s="2">
        <v>2687</v>
      </c>
      <c r="H30" s="2">
        <f t="shared" si="5"/>
        <v>31867.82</v>
      </c>
      <c r="I30" s="10">
        <f t="shared" si="6"/>
        <v>7980.39</v>
      </c>
      <c r="J30" s="11">
        <f t="shared" si="2"/>
        <v>31867.82</v>
      </c>
      <c r="K30" s="11">
        <f t="shared" si="3"/>
        <v>7980.39</v>
      </c>
      <c r="L30" s="11">
        <f t="shared" si="4"/>
        <v>39848.21</v>
      </c>
      <c r="M30" s="22"/>
    </row>
    <row r="31" spans="1:13" ht="19.5" customHeight="1">
      <c r="A31" s="2">
        <v>27</v>
      </c>
      <c r="B31" s="2" t="s">
        <v>32</v>
      </c>
      <c r="C31" s="22"/>
      <c r="D31" s="2">
        <v>0</v>
      </c>
      <c r="E31" s="10">
        <f t="shared" si="0"/>
        <v>0</v>
      </c>
      <c r="F31" s="10">
        <f t="shared" si="1"/>
        <v>0</v>
      </c>
      <c r="G31" s="2"/>
      <c r="H31" s="2">
        <f t="shared" si="5"/>
        <v>0</v>
      </c>
      <c r="I31" s="10">
        <f t="shared" si="6"/>
        <v>0</v>
      </c>
      <c r="J31" s="11">
        <f t="shared" si="2"/>
        <v>0</v>
      </c>
      <c r="K31" s="11">
        <f t="shared" si="3"/>
        <v>0</v>
      </c>
      <c r="L31" s="11">
        <f t="shared" si="4"/>
        <v>0</v>
      </c>
      <c r="M31" s="22"/>
    </row>
    <row r="32" spans="1:13" ht="19.5" customHeight="1">
      <c r="A32" s="2"/>
      <c r="B32" s="4" t="s">
        <v>18</v>
      </c>
      <c r="C32" s="18"/>
      <c r="D32" s="2">
        <f>SUM(D20:D31)</f>
        <v>2483</v>
      </c>
      <c r="E32" s="10">
        <f t="shared" si="0"/>
        <v>39380.38</v>
      </c>
      <c r="F32" s="10">
        <f t="shared" si="1"/>
        <v>9857.51</v>
      </c>
      <c r="G32" s="2">
        <f>SUM(G20:G31)</f>
        <v>11469</v>
      </c>
      <c r="H32" s="2">
        <f t="shared" si="5"/>
        <v>136022.34</v>
      </c>
      <c r="I32" s="10">
        <f t="shared" si="6"/>
        <v>34062.93</v>
      </c>
      <c r="J32" s="11">
        <f t="shared" si="2"/>
        <v>175402.72</v>
      </c>
      <c r="K32" s="11">
        <f t="shared" si="3"/>
        <v>43920.44</v>
      </c>
      <c r="L32" s="11">
        <f t="shared" si="4"/>
        <v>219323.16</v>
      </c>
      <c r="M32" s="18"/>
    </row>
    <row r="33" spans="1:13" ht="19.5" customHeight="1">
      <c r="A33" s="2">
        <v>28</v>
      </c>
      <c r="B33" s="2" t="s">
        <v>34</v>
      </c>
      <c r="C33" s="17" t="s">
        <v>33</v>
      </c>
      <c r="D33" s="2">
        <v>261</v>
      </c>
      <c r="E33" s="10">
        <f t="shared" si="0"/>
        <v>4139.46</v>
      </c>
      <c r="F33" s="10">
        <f t="shared" si="1"/>
        <v>1036.17</v>
      </c>
      <c r="G33" s="2"/>
      <c r="H33" s="2">
        <f t="shared" si="5"/>
        <v>0</v>
      </c>
      <c r="I33" s="10">
        <f t="shared" si="6"/>
        <v>0</v>
      </c>
      <c r="J33" s="11">
        <f t="shared" si="2"/>
        <v>4139.46</v>
      </c>
      <c r="K33" s="11">
        <f t="shared" si="3"/>
        <v>1036.17</v>
      </c>
      <c r="L33" s="11">
        <f t="shared" si="4"/>
        <v>5175.63</v>
      </c>
      <c r="M33" s="17"/>
    </row>
    <row r="34" spans="1:13" ht="19.5" customHeight="1">
      <c r="A34" s="2">
        <v>29</v>
      </c>
      <c r="B34" s="2" t="s">
        <v>35</v>
      </c>
      <c r="C34" s="16"/>
      <c r="D34" s="2">
        <v>228</v>
      </c>
      <c r="E34" s="10">
        <f t="shared" si="0"/>
        <v>3616.08</v>
      </c>
      <c r="F34" s="10">
        <f t="shared" si="1"/>
        <v>905.1600000000001</v>
      </c>
      <c r="G34" s="2"/>
      <c r="H34" s="2">
        <f t="shared" si="5"/>
        <v>0</v>
      </c>
      <c r="I34" s="10">
        <f t="shared" si="6"/>
        <v>0</v>
      </c>
      <c r="J34" s="11">
        <f t="shared" si="2"/>
        <v>3616.08</v>
      </c>
      <c r="K34" s="11">
        <f t="shared" si="3"/>
        <v>905.1600000000001</v>
      </c>
      <c r="L34" s="11">
        <f t="shared" si="4"/>
        <v>4521.24</v>
      </c>
      <c r="M34" s="22"/>
    </row>
    <row r="35" spans="1:13" ht="19.5" customHeight="1">
      <c r="A35" s="2">
        <v>30</v>
      </c>
      <c r="B35" s="2" t="s">
        <v>36</v>
      </c>
      <c r="C35" s="16"/>
      <c r="D35" s="2"/>
      <c r="E35" s="10">
        <f t="shared" si="0"/>
        <v>0</v>
      </c>
      <c r="F35" s="10">
        <f t="shared" si="1"/>
        <v>0</v>
      </c>
      <c r="G35" s="2">
        <v>345</v>
      </c>
      <c r="H35" s="2">
        <f t="shared" si="5"/>
        <v>4091.7</v>
      </c>
      <c r="I35" s="10">
        <f t="shared" si="6"/>
        <v>1024.65</v>
      </c>
      <c r="J35" s="11">
        <f t="shared" si="2"/>
        <v>4091.7</v>
      </c>
      <c r="K35" s="11">
        <f t="shared" si="3"/>
        <v>1024.65</v>
      </c>
      <c r="L35" s="11">
        <f t="shared" si="4"/>
        <v>5116.35</v>
      </c>
      <c r="M35" s="22"/>
    </row>
    <row r="36" spans="1:13" ht="19.5" customHeight="1">
      <c r="A36" s="2">
        <v>31</v>
      </c>
      <c r="B36" s="2" t="s">
        <v>37</v>
      </c>
      <c r="C36" s="16"/>
      <c r="D36" s="2">
        <v>120</v>
      </c>
      <c r="E36" s="10">
        <f t="shared" si="0"/>
        <v>1903.1999999999998</v>
      </c>
      <c r="F36" s="10">
        <f t="shared" si="1"/>
        <v>476.40000000000003</v>
      </c>
      <c r="G36" s="2">
        <v>280</v>
      </c>
      <c r="H36" s="2">
        <f t="shared" si="5"/>
        <v>3320.7999999999997</v>
      </c>
      <c r="I36" s="10">
        <f t="shared" si="6"/>
        <v>831.6</v>
      </c>
      <c r="J36" s="11">
        <f t="shared" si="2"/>
        <v>5224</v>
      </c>
      <c r="K36" s="11">
        <f t="shared" si="3"/>
        <v>1308</v>
      </c>
      <c r="L36" s="11">
        <f t="shared" si="4"/>
        <v>6532</v>
      </c>
      <c r="M36" s="22"/>
    </row>
    <row r="37" spans="1:13" ht="19.5" customHeight="1">
      <c r="A37" s="2">
        <v>32</v>
      </c>
      <c r="B37" s="2" t="s">
        <v>38</v>
      </c>
      <c r="C37" s="16"/>
      <c r="D37" s="2">
        <v>41</v>
      </c>
      <c r="E37" s="10">
        <f t="shared" si="0"/>
        <v>650.26</v>
      </c>
      <c r="F37" s="10">
        <f t="shared" si="1"/>
        <v>162.77</v>
      </c>
      <c r="G37" s="2">
        <v>107</v>
      </c>
      <c r="H37" s="2">
        <f t="shared" si="5"/>
        <v>1269.02</v>
      </c>
      <c r="I37" s="10">
        <f t="shared" si="6"/>
        <v>317.79</v>
      </c>
      <c r="J37" s="11">
        <f t="shared" si="2"/>
        <v>1919.28</v>
      </c>
      <c r="K37" s="11">
        <f t="shared" si="3"/>
        <v>480.56000000000006</v>
      </c>
      <c r="L37" s="11">
        <f t="shared" si="4"/>
        <v>2399.84</v>
      </c>
      <c r="M37" s="22"/>
    </row>
    <row r="38" spans="1:13" ht="19.5" customHeight="1">
      <c r="A38" s="2">
        <v>33</v>
      </c>
      <c r="B38" s="2" t="s">
        <v>39</v>
      </c>
      <c r="C38" s="16"/>
      <c r="D38" s="2"/>
      <c r="E38" s="10">
        <f t="shared" si="0"/>
        <v>0</v>
      </c>
      <c r="F38" s="10">
        <f t="shared" si="1"/>
        <v>0</v>
      </c>
      <c r="G38" s="2">
        <v>527</v>
      </c>
      <c r="H38" s="2">
        <f t="shared" si="5"/>
        <v>6250.219999999999</v>
      </c>
      <c r="I38" s="10">
        <f t="shared" si="6"/>
        <v>1565.19</v>
      </c>
      <c r="J38" s="11">
        <f t="shared" si="2"/>
        <v>6250.219999999999</v>
      </c>
      <c r="K38" s="11">
        <f t="shared" si="3"/>
        <v>1565.19</v>
      </c>
      <c r="L38" s="11">
        <f t="shared" si="4"/>
        <v>7815.41</v>
      </c>
      <c r="M38" s="22"/>
    </row>
    <row r="39" spans="1:13" ht="19.5" customHeight="1">
      <c r="A39" s="2">
        <v>34</v>
      </c>
      <c r="B39" s="2" t="s">
        <v>40</v>
      </c>
      <c r="C39" s="16"/>
      <c r="D39" s="2"/>
      <c r="E39" s="10">
        <f t="shared" si="0"/>
        <v>0</v>
      </c>
      <c r="F39" s="10">
        <f t="shared" si="1"/>
        <v>0</v>
      </c>
      <c r="G39" s="2">
        <v>528</v>
      </c>
      <c r="H39" s="2">
        <f t="shared" si="5"/>
        <v>6262.08</v>
      </c>
      <c r="I39" s="10">
        <f t="shared" si="6"/>
        <v>1568.16</v>
      </c>
      <c r="J39" s="11">
        <f t="shared" si="2"/>
        <v>6262.08</v>
      </c>
      <c r="K39" s="11">
        <f t="shared" si="3"/>
        <v>1568.16</v>
      </c>
      <c r="L39" s="11">
        <f t="shared" si="4"/>
        <v>7830.24</v>
      </c>
      <c r="M39" s="22"/>
    </row>
    <row r="40" spans="1:13" ht="19.5" customHeight="1">
      <c r="A40" s="2"/>
      <c r="B40" s="4" t="s">
        <v>18</v>
      </c>
      <c r="C40" s="16"/>
      <c r="D40" s="2">
        <f aca="true" t="shared" si="7" ref="D40:L40">SUM(D33:D39)</f>
        <v>650</v>
      </c>
      <c r="E40" s="10">
        <f t="shared" si="0"/>
        <v>10309</v>
      </c>
      <c r="F40" s="10">
        <f t="shared" si="1"/>
        <v>2580.5</v>
      </c>
      <c r="G40" s="2">
        <f t="shared" si="7"/>
        <v>1787</v>
      </c>
      <c r="H40" s="2">
        <f t="shared" si="5"/>
        <v>21193.82</v>
      </c>
      <c r="I40" s="10">
        <f t="shared" si="6"/>
        <v>5307.39</v>
      </c>
      <c r="J40" s="2">
        <f t="shared" si="7"/>
        <v>31502.82</v>
      </c>
      <c r="K40" s="2">
        <f t="shared" si="7"/>
        <v>7887.890000000001</v>
      </c>
      <c r="L40" s="2">
        <f t="shared" si="7"/>
        <v>39390.71</v>
      </c>
      <c r="M40" s="18"/>
    </row>
    <row r="41" spans="1:13" ht="19.5" customHeight="1">
      <c r="A41" s="19" t="s">
        <v>41</v>
      </c>
      <c r="B41" s="20"/>
      <c r="C41" s="21"/>
      <c r="D41" s="2">
        <f>D19+D32+D40</f>
        <v>9369</v>
      </c>
      <c r="E41" s="2">
        <f aca="true" t="shared" si="8" ref="E41:L41">E19+E32+E40</f>
        <v>148592.34</v>
      </c>
      <c r="F41" s="2">
        <f t="shared" si="8"/>
        <v>37194.93</v>
      </c>
      <c r="G41" s="2">
        <f t="shared" si="8"/>
        <v>23637</v>
      </c>
      <c r="H41" s="2">
        <f t="shared" si="8"/>
        <v>280334.82</v>
      </c>
      <c r="I41" s="2">
        <f t="shared" si="8"/>
        <v>70201.89</v>
      </c>
      <c r="J41" s="2">
        <f t="shared" si="8"/>
        <v>428927.16</v>
      </c>
      <c r="K41" s="2">
        <f t="shared" si="8"/>
        <v>107396.82</v>
      </c>
      <c r="L41" s="2">
        <f t="shared" si="8"/>
        <v>536323.98</v>
      </c>
      <c r="M41" s="2"/>
    </row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</sheetData>
  <sheetProtection/>
  <mergeCells count="18">
    <mergeCell ref="A41:C41"/>
    <mergeCell ref="G3:G4"/>
    <mergeCell ref="M23:M32"/>
    <mergeCell ref="M33:M40"/>
    <mergeCell ref="C33:C40"/>
    <mergeCell ref="A2:A4"/>
    <mergeCell ref="C5:C18"/>
    <mergeCell ref="C20:C32"/>
    <mergeCell ref="A1:M1"/>
    <mergeCell ref="E3:F3"/>
    <mergeCell ref="B2:B4"/>
    <mergeCell ref="H3:I3"/>
    <mergeCell ref="D2:F2"/>
    <mergeCell ref="C2:C4"/>
    <mergeCell ref="M2:M4"/>
    <mergeCell ref="G2:I2"/>
    <mergeCell ref="D3:D4"/>
    <mergeCell ref="J2:L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王显斌</cp:lastModifiedBy>
  <cp:lastPrinted>2019-12-30T01:10:57Z</cp:lastPrinted>
  <dcterms:created xsi:type="dcterms:W3CDTF">2014-03-04T01:46:37Z</dcterms:created>
  <dcterms:modified xsi:type="dcterms:W3CDTF">2020-08-14T01:40:09Z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