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tabRatio="761" activeTab="0"/>
  </bookViews>
  <sheets>
    <sheet name="2019年特教 (无公式)" sheetId="1" r:id="rId1"/>
    <sheet name="2019年特教" sheetId="2" r:id="rId2"/>
  </sheets>
  <definedNames>
    <definedName name="_xlnm.Print_Titles" localSheetId="1">'2019年特教'!$1:$5</definedName>
    <definedName name="_xlnm.Print_Titles" localSheetId="0">'2019年特教 (无公式)'!$1:$5</definedName>
  </definedNames>
  <calcPr fullCalcOnLoad="1"/>
</workbook>
</file>

<file path=xl/sharedStrings.xml><?xml version="1.0" encoding="utf-8"?>
<sst xmlns="http://schemas.openxmlformats.org/spreadsheetml/2006/main" count="60" uniqueCount="24">
  <si>
    <t>序号</t>
  </si>
  <si>
    <t>单位名称</t>
  </si>
  <si>
    <t>应下拨金额                      (万元)</t>
  </si>
  <si>
    <t>合计</t>
  </si>
  <si>
    <t>特殊教育学校</t>
  </si>
  <si>
    <t>其中：  寄午生数</t>
  </si>
  <si>
    <t>小 计</t>
  </si>
  <si>
    <t>公用经费（万元）</t>
  </si>
  <si>
    <t>免费提供教科书（万元）</t>
  </si>
  <si>
    <t>寄宿生补助生活费（万元）</t>
  </si>
  <si>
    <t>寄午生补助生活费（万元）</t>
  </si>
  <si>
    <t>标准（元/生·年）</t>
  </si>
  <si>
    <t>金额</t>
  </si>
  <si>
    <t>合计</t>
  </si>
  <si>
    <t>省级资金</t>
  </si>
  <si>
    <t>县级配套</t>
  </si>
  <si>
    <t>安远中心学校
（特教班）</t>
  </si>
  <si>
    <t>曹坊中心学校
（特教班）</t>
  </si>
  <si>
    <t>淮土中心学校
（特教班）</t>
  </si>
  <si>
    <t>泉上中心学校
（特教班）</t>
  </si>
  <si>
    <t>其中：
寄宿生数</t>
  </si>
  <si>
    <t>附件</t>
  </si>
  <si>
    <t>宁化县下达2019年特教学校（特教班）“两免一补”资金安排表</t>
  </si>
  <si>
    <t>2018-2019学年初    学生数(人)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</si>
</sst>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"/>
    <numFmt numFmtId="180" formatCode="0.0_);[Red]\(0.0\)"/>
    <numFmt numFmtId="181" formatCode="0_);[Red]\(0\)"/>
    <numFmt numFmtId="182" formatCode="0.00_);[Red]\(0.00\)"/>
    <numFmt numFmtId="183" formatCode="0.000_);[Red]\(0.000\)"/>
  </numFmts>
  <fonts count="44">
    <font>
      <sz val="12"/>
      <name val="宋体"/>
      <family val="0"/>
    </font>
    <font>
      <u val="single"/>
      <sz val="7.2"/>
      <color indexed="36"/>
      <name val="宋体"/>
      <family val="0"/>
    </font>
    <font>
      <u val="single"/>
      <sz val="7.2"/>
      <color indexed="12"/>
      <name val="宋体"/>
      <family val="0"/>
    </font>
    <font>
      <sz val="12"/>
      <name val="楷体_GB2312"/>
      <family val="3"/>
    </font>
    <font>
      <b/>
      <sz val="12"/>
      <name val="楷体_GB2312"/>
      <family val="3"/>
    </font>
    <font>
      <sz val="9"/>
      <name val="宋体"/>
      <family val="0"/>
    </font>
    <font>
      <b/>
      <sz val="16"/>
      <name val="黑体"/>
      <family val="3"/>
    </font>
    <font>
      <sz val="9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楷体_GB2312"/>
      <family val="3"/>
    </font>
    <font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4" fillId="3" borderId="0" applyNumberFormat="0" applyBorder="0" applyAlignment="0" applyProtection="0"/>
    <xf numFmtId="0" fontId="27" fillId="4" borderId="0" applyNumberFormat="0" applyBorder="0" applyAlignment="0" applyProtection="0"/>
    <xf numFmtId="0" fontId="24" fillId="5" borderId="0" applyNumberFormat="0" applyBorder="0" applyAlignment="0" applyProtection="0"/>
    <xf numFmtId="0" fontId="27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8" borderId="0" applyNumberFormat="0" applyBorder="0" applyAlignment="0" applyProtection="0"/>
    <xf numFmtId="0" fontId="24" fillId="9" borderId="0" applyNumberFormat="0" applyBorder="0" applyAlignment="0" applyProtection="0"/>
    <xf numFmtId="0" fontId="27" fillId="10" borderId="0" applyNumberFormat="0" applyBorder="0" applyAlignment="0" applyProtection="0"/>
    <xf numFmtId="0" fontId="24" fillId="11" borderId="0" applyNumberFormat="0" applyBorder="0" applyAlignment="0" applyProtection="0"/>
    <xf numFmtId="0" fontId="27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7" fillId="20" borderId="0" applyNumberFormat="0" applyBorder="0" applyAlignment="0" applyProtection="0"/>
    <xf numFmtId="0" fontId="24" fillId="9" borderId="0" applyNumberFormat="0" applyBorder="0" applyAlignment="0" applyProtection="0"/>
    <xf numFmtId="0" fontId="27" fillId="21" borderId="0" applyNumberFormat="0" applyBorder="0" applyAlignment="0" applyProtection="0"/>
    <xf numFmtId="0" fontId="24" fillId="15" borderId="0" applyNumberFormat="0" applyBorder="0" applyAlignment="0" applyProtection="0"/>
    <xf numFmtId="0" fontId="27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0" applyNumberFormat="0" applyBorder="0" applyAlignment="0" applyProtection="0"/>
    <xf numFmtId="0" fontId="23" fillId="17" borderId="0" applyNumberFormat="0" applyBorder="0" applyAlignment="0" applyProtection="0"/>
    <xf numFmtId="0" fontId="28" fillId="27" borderId="0" applyNumberFormat="0" applyBorder="0" applyAlignment="0" applyProtection="0"/>
    <xf numFmtId="0" fontId="23" fillId="19" borderId="0" applyNumberFormat="0" applyBorder="0" applyAlignment="0" applyProtection="0"/>
    <xf numFmtId="0" fontId="28" fillId="28" borderId="0" applyNumberFormat="0" applyBorder="0" applyAlignment="0" applyProtection="0"/>
    <xf numFmtId="0" fontId="23" fillId="29" borderId="0" applyNumberFormat="0" applyBorder="0" applyAlignment="0" applyProtection="0"/>
    <xf numFmtId="0" fontId="28" fillId="30" borderId="0" applyNumberFormat="0" applyBorder="0" applyAlignment="0" applyProtection="0"/>
    <xf numFmtId="0" fontId="23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9" fillId="0" borderId="2" applyNumberFormat="0" applyFill="0" applyAlignment="0" applyProtection="0"/>
    <xf numFmtId="0" fontId="31" fillId="0" borderId="3" applyNumberFormat="0" applyFill="0" applyAlignment="0" applyProtection="0"/>
    <xf numFmtId="0" fontId="10" fillId="0" borderId="4" applyNumberFormat="0" applyFill="0" applyAlignment="0" applyProtection="0"/>
    <xf numFmtId="0" fontId="32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3" fillId="5" borderId="0" applyNumberFormat="0" applyBorder="0" applyAlignment="0" applyProtection="0"/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2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12" fillId="7" borderId="0" applyNumberFormat="0" applyBorder="0" applyAlignment="0" applyProtection="0"/>
    <xf numFmtId="0" fontId="35" fillId="0" borderId="7" applyNumberFormat="0" applyFill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6" borderId="9" applyNumberFormat="0" applyAlignment="0" applyProtection="0"/>
    <xf numFmtId="0" fontId="17" fillId="37" borderId="10" applyNumberFormat="0" applyAlignment="0" applyProtection="0"/>
    <xf numFmtId="0" fontId="37" fillId="38" borderId="11" applyNumberFormat="0" applyAlignment="0" applyProtection="0"/>
    <xf numFmtId="0" fontId="19" fillId="39" borderId="12" applyNumberFormat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0" borderId="0" applyNumberFormat="0" applyBorder="0" applyAlignment="0" applyProtection="0"/>
    <xf numFmtId="0" fontId="23" fillId="41" borderId="0" applyNumberFormat="0" applyBorder="0" applyAlignment="0" applyProtection="0"/>
    <xf numFmtId="0" fontId="28" fillId="42" borderId="0" applyNumberFormat="0" applyBorder="0" applyAlignment="0" applyProtection="0"/>
    <xf numFmtId="0" fontId="23" fillId="43" borderId="0" applyNumberFormat="0" applyBorder="0" applyAlignment="0" applyProtection="0"/>
    <xf numFmtId="0" fontId="28" fillId="44" borderId="0" applyNumberFormat="0" applyBorder="0" applyAlignment="0" applyProtection="0"/>
    <xf numFmtId="0" fontId="23" fillId="45" borderId="0" applyNumberFormat="0" applyBorder="0" applyAlignment="0" applyProtection="0"/>
    <xf numFmtId="0" fontId="28" fillId="46" borderId="0" applyNumberFormat="0" applyBorder="0" applyAlignment="0" applyProtection="0"/>
    <xf numFmtId="0" fontId="23" fillId="29" borderId="0" applyNumberFormat="0" applyBorder="0" applyAlignment="0" applyProtection="0"/>
    <xf numFmtId="0" fontId="28" fillId="47" borderId="0" applyNumberFormat="0" applyBorder="0" applyAlignment="0" applyProtection="0"/>
    <xf numFmtId="0" fontId="23" fillId="31" borderId="0" applyNumberFormat="0" applyBorder="0" applyAlignment="0" applyProtection="0"/>
    <xf numFmtId="0" fontId="28" fillId="48" borderId="0" applyNumberFormat="0" applyBorder="0" applyAlignment="0" applyProtection="0"/>
    <xf numFmtId="0" fontId="23" fillId="49" borderId="0" applyNumberFormat="0" applyBorder="0" applyAlignment="0" applyProtection="0"/>
    <xf numFmtId="0" fontId="41" fillId="50" borderId="0" applyNumberFormat="0" applyBorder="0" applyAlignment="0" applyProtection="0"/>
    <xf numFmtId="0" fontId="14" fillId="51" borderId="0" applyNumberFormat="0" applyBorder="0" applyAlignment="0" applyProtection="0"/>
    <xf numFmtId="0" fontId="42" fillId="36" borderId="15" applyNumberFormat="0" applyAlignment="0" applyProtection="0"/>
    <xf numFmtId="0" fontId="16" fillId="37" borderId="16" applyNumberFormat="0" applyAlignment="0" applyProtection="0"/>
    <xf numFmtId="0" fontId="43" fillId="52" borderId="9" applyNumberFormat="0" applyAlignment="0" applyProtection="0"/>
    <xf numFmtId="0" fontId="15" fillId="13" borderId="10" applyNumberFormat="0" applyAlignment="0" applyProtection="0"/>
    <xf numFmtId="0" fontId="1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24" fillId="54" borderId="18" applyNumberFormat="0" applyFont="0" applyAlignment="0" applyProtection="0"/>
  </cellStyleXfs>
  <cellXfs count="26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20" xfId="67" applyFont="1" applyFill="1" applyBorder="1">
      <alignment vertical="center"/>
      <protection/>
    </xf>
    <xf numFmtId="182" fontId="4" fillId="0" borderId="20" xfId="0" applyNumberFormat="1" applyFont="1" applyBorder="1" applyAlignment="1">
      <alignment horizontal="center" vertical="center"/>
    </xf>
    <xf numFmtId="182" fontId="3" fillId="0" borderId="20" xfId="0" applyNumberFormat="1" applyFont="1" applyBorder="1" applyAlignment="1">
      <alignment horizontal="center" vertical="center" wrapText="1"/>
    </xf>
    <xf numFmtId="0" fontId="0" fillId="0" borderId="20" xfId="65" applyFont="1" applyFill="1" applyBorder="1">
      <alignment vertical="center"/>
      <protection/>
    </xf>
    <xf numFmtId="0" fontId="0" fillId="0" borderId="20" xfId="65" applyFont="1" applyFill="1" applyBorder="1" applyAlignment="1">
      <alignment horizontal="right"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9" xfId="64"/>
    <cellStyle name="常规 19 2" xfId="65"/>
    <cellStyle name="常规 2" xfId="66"/>
    <cellStyle name="常规 3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8"/>
  <sheetViews>
    <sheetView tabSelected="1" zoomScaleSheetLayoutView="100" zoomScalePageLayoutView="0" workbookViewId="0" topLeftCell="A1">
      <selection activeCell="M15" sqref="M15"/>
    </sheetView>
  </sheetViews>
  <sheetFormatPr defaultColWidth="9.00390625" defaultRowHeight="14.25"/>
  <cols>
    <col min="1" max="1" width="4.50390625" style="0" customWidth="1"/>
    <col min="2" max="2" width="14.625" style="0" customWidth="1"/>
    <col min="3" max="3" width="6.375" style="0" bestFit="1" customWidth="1"/>
    <col min="4" max="4" width="7.125" style="0" customWidth="1"/>
    <col min="5" max="5" width="7.00390625" style="0" customWidth="1"/>
    <col min="6" max="6" width="7.50390625" style="0" customWidth="1"/>
    <col min="7" max="7" width="9.625" style="0" bestFit="1" customWidth="1"/>
    <col min="8" max="8" width="7.50390625" style="0" customWidth="1"/>
    <col min="9" max="9" width="7.375" style="0" bestFit="1" customWidth="1"/>
    <col min="10" max="10" width="7.50390625" style="0" customWidth="1"/>
    <col min="11" max="11" width="8.50390625" style="0" bestFit="1" customWidth="1"/>
    <col min="12" max="12" width="7.50390625" style="0" customWidth="1"/>
    <col min="13" max="13" width="7.875" style="0" customWidth="1"/>
    <col min="14" max="14" width="8.875" style="9" customWidth="1"/>
    <col min="15" max="16" width="9.00390625" style="0" customWidth="1"/>
  </cols>
  <sheetData>
    <row r="1" spans="1:2" ht="20.25" customHeight="1">
      <c r="A1" s="22" t="s">
        <v>21</v>
      </c>
      <c r="B1" s="22"/>
    </row>
    <row r="2" spans="1:16" ht="38.2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4" ht="24" customHeight="1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14"/>
    </row>
    <row r="4" spans="1:16" ht="43.5" customHeight="1">
      <c r="A4" s="24" t="s">
        <v>0</v>
      </c>
      <c r="B4" s="24" t="s">
        <v>1</v>
      </c>
      <c r="C4" s="24" t="s">
        <v>23</v>
      </c>
      <c r="D4" s="24"/>
      <c r="E4" s="24"/>
      <c r="F4" s="24" t="s">
        <v>7</v>
      </c>
      <c r="G4" s="24"/>
      <c r="H4" s="24" t="s">
        <v>8</v>
      </c>
      <c r="I4" s="24"/>
      <c r="J4" s="25" t="s">
        <v>9</v>
      </c>
      <c r="K4" s="25"/>
      <c r="L4" s="25" t="s">
        <v>10</v>
      </c>
      <c r="M4" s="25"/>
      <c r="N4" s="24" t="s">
        <v>2</v>
      </c>
      <c r="O4" s="24"/>
      <c r="P4" s="24"/>
    </row>
    <row r="5" spans="1:16" ht="29.25" customHeight="1">
      <c r="A5" s="24"/>
      <c r="B5" s="24"/>
      <c r="C5" s="3" t="s">
        <v>6</v>
      </c>
      <c r="D5" s="12" t="s">
        <v>20</v>
      </c>
      <c r="E5" s="12" t="s">
        <v>5</v>
      </c>
      <c r="F5" s="11" t="s">
        <v>11</v>
      </c>
      <c r="G5" s="3" t="s">
        <v>12</v>
      </c>
      <c r="H5" s="11" t="s">
        <v>11</v>
      </c>
      <c r="I5" s="3" t="s">
        <v>12</v>
      </c>
      <c r="J5" s="11" t="s">
        <v>11</v>
      </c>
      <c r="K5" s="3" t="s">
        <v>12</v>
      </c>
      <c r="L5" s="11" t="s">
        <v>11</v>
      </c>
      <c r="M5" s="3" t="s">
        <v>12</v>
      </c>
      <c r="N5" s="3" t="s">
        <v>13</v>
      </c>
      <c r="O5" s="3" t="s">
        <v>14</v>
      </c>
      <c r="P5" s="3" t="s">
        <v>15</v>
      </c>
    </row>
    <row r="6" spans="1:16" ht="34.5" customHeight="1">
      <c r="A6" s="4">
        <v>1</v>
      </c>
      <c r="B6" s="5" t="s">
        <v>4</v>
      </c>
      <c r="C6" s="15">
        <v>130</v>
      </c>
      <c r="D6" s="18">
        <v>75</v>
      </c>
      <c r="E6" s="19">
        <v>35</v>
      </c>
      <c r="F6" s="3">
        <v>8550</v>
      </c>
      <c r="G6" s="17">
        <f>C6*F6/10000</f>
        <v>111.15</v>
      </c>
      <c r="H6" s="6">
        <v>120</v>
      </c>
      <c r="I6" s="17">
        <f>H6*C6/10000</f>
        <v>1.56</v>
      </c>
      <c r="J6" s="6">
        <v>3000</v>
      </c>
      <c r="K6" s="17">
        <f>J6*D6/10000</f>
        <v>22.5</v>
      </c>
      <c r="L6" s="6">
        <v>1500</v>
      </c>
      <c r="M6" s="17">
        <f>L6*E6/10000</f>
        <v>5.25</v>
      </c>
      <c r="N6" s="17">
        <f>SUM(O6:P6)</f>
        <v>140.46</v>
      </c>
      <c r="O6" s="17">
        <v>118.23</v>
      </c>
      <c r="P6" s="17">
        <v>22.23</v>
      </c>
    </row>
    <row r="7" spans="1:16" ht="34.5" customHeight="1">
      <c r="A7" s="4">
        <v>2</v>
      </c>
      <c r="B7" s="3" t="s">
        <v>16</v>
      </c>
      <c r="C7" s="15">
        <v>5</v>
      </c>
      <c r="D7" s="18"/>
      <c r="E7" s="19">
        <v>2</v>
      </c>
      <c r="F7" s="3">
        <v>8550</v>
      </c>
      <c r="G7" s="17">
        <f>C7*F7/10000</f>
        <v>4.275</v>
      </c>
      <c r="H7" s="6">
        <v>120</v>
      </c>
      <c r="I7" s="17">
        <f>H7*C7/10000</f>
        <v>0.06</v>
      </c>
      <c r="J7" s="6">
        <v>3000</v>
      </c>
      <c r="K7" s="17">
        <f>J7*D7/10000</f>
        <v>0</v>
      </c>
      <c r="L7" s="6">
        <v>1500</v>
      </c>
      <c r="M7" s="17">
        <f>L7*E7/10000</f>
        <v>0.3</v>
      </c>
      <c r="N7" s="17">
        <f>SUM(O7:P7)</f>
        <v>4.64</v>
      </c>
      <c r="O7" s="17">
        <v>3.78</v>
      </c>
      <c r="P7" s="17">
        <v>0.86</v>
      </c>
    </row>
    <row r="8" spans="1:16" ht="34.5" customHeight="1">
      <c r="A8" s="4">
        <v>3</v>
      </c>
      <c r="B8" s="3" t="s">
        <v>17</v>
      </c>
      <c r="C8" s="15">
        <v>7</v>
      </c>
      <c r="D8" s="18">
        <v>5</v>
      </c>
      <c r="E8" s="19"/>
      <c r="F8" s="3">
        <v>8550</v>
      </c>
      <c r="G8" s="17">
        <f>C8*F8/10000</f>
        <v>5.985</v>
      </c>
      <c r="H8" s="6">
        <v>120</v>
      </c>
      <c r="I8" s="17">
        <f>H8*C8/10000</f>
        <v>0.084</v>
      </c>
      <c r="J8" s="6">
        <v>3000</v>
      </c>
      <c r="K8" s="17">
        <f>J8*D8/10000</f>
        <v>1.5</v>
      </c>
      <c r="L8" s="6">
        <v>1500</v>
      </c>
      <c r="M8" s="17">
        <f>L8*E8/10000</f>
        <v>0</v>
      </c>
      <c r="N8" s="17">
        <f>SUM(O8:P8)</f>
        <v>7.57</v>
      </c>
      <c r="O8" s="17">
        <v>6.37</v>
      </c>
      <c r="P8" s="17">
        <v>1.2</v>
      </c>
    </row>
    <row r="9" spans="1:16" ht="34.5" customHeight="1">
      <c r="A9" s="4">
        <v>4</v>
      </c>
      <c r="B9" s="3" t="s">
        <v>18</v>
      </c>
      <c r="C9" s="15">
        <v>3</v>
      </c>
      <c r="D9" s="18"/>
      <c r="E9" s="19">
        <v>2</v>
      </c>
      <c r="F9" s="3">
        <v>8550</v>
      </c>
      <c r="G9" s="17">
        <f>C9*F9/10000</f>
        <v>2.565</v>
      </c>
      <c r="H9" s="6">
        <v>120</v>
      </c>
      <c r="I9" s="17">
        <f>H9*C9/10000</f>
        <v>0.036</v>
      </c>
      <c r="J9" s="6">
        <v>3000</v>
      </c>
      <c r="K9" s="17">
        <f>J9*D9/10000</f>
        <v>0</v>
      </c>
      <c r="L9" s="6">
        <v>1500</v>
      </c>
      <c r="M9" s="17">
        <f>L9*E9/10000</f>
        <v>0.3</v>
      </c>
      <c r="N9" s="17">
        <f>SUM(O9:P9)</f>
        <v>2.9000000000000004</v>
      </c>
      <c r="O9" s="17">
        <v>2.39</v>
      </c>
      <c r="P9" s="17">
        <v>0.51</v>
      </c>
    </row>
    <row r="10" spans="1:16" ht="34.5" customHeight="1">
      <c r="A10" s="4">
        <v>5</v>
      </c>
      <c r="B10" s="3" t="s">
        <v>19</v>
      </c>
      <c r="C10" s="15">
        <v>3</v>
      </c>
      <c r="D10" s="18">
        <v>1</v>
      </c>
      <c r="E10" s="19">
        <v>2</v>
      </c>
      <c r="F10" s="3">
        <v>8550</v>
      </c>
      <c r="G10" s="17">
        <f>C10*F10/10000</f>
        <v>2.565</v>
      </c>
      <c r="H10" s="6">
        <v>120</v>
      </c>
      <c r="I10" s="17">
        <f>H10*C10/10000</f>
        <v>0.036</v>
      </c>
      <c r="J10" s="6">
        <v>3000</v>
      </c>
      <c r="K10" s="17">
        <f>J10*D10/10000</f>
        <v>0.3</v>
      </c>
      <c r="L10" s="6">
        <v>1500</v>
      </c>
      <c r="M10" s="17">
        <f>L10*E10/10000</f>
        <v>0.3</v>
      </c>
      <c r="N10" s="17">
        <f>SUM(O10:P10)</f>
        <v>3.2</v>
      </c>
      <c r="O10" s="17">
        <v>2.69</v>
      </c>
      <c r="P10" s="17">
        <v>0.51</v>
      </c>
    </row>
    <row r="11" spans="1:16" ht="34.5" customHeight="1">
      <c r="A11" s="20" t="s">
        <v>3</v>
      </c>
      <c r="B11" s="21"/>
      <c r="C11" s="7">
        <f>SUM(C6:C10)</f>
        <v>148</v>
      </c>
      <c r="D11" s="7">
        <f aca="true" t="shared" si="0" ref="D11:M11">SUM(D6:D10)</f>
        <v>81</v>
      </c>
      <c r="E11" s="7">
        <f t="shared" si="0"/>
        <v>41</v>
      </c>
      <c r="F11" s="13"/>
      <c r="G11" s="16">
        <f t="shared" si="0"/>
        <v>126.54</v>
      </c>
      <c r="H11" s="16"/>
      <c r="I11" s="16">
        <f t="shared" si="0"/>
        <v>1.7760000000000002</v>
      </c>
      <c r="J11" s="16"/>
      <c r="K11" s="16">
        <f t="shared" si="0"/>
        <v>24.3</v>
      </c>
      <c r="L11" s="16"/>
      <c r="M11" s="16">
        <f t="shared" si="0"/>
        <v>6.1499999999999995</v>
      </c>
      <c r="N11" s="16">
        <f>SUM(N6:N10)</f>
        <v>158.76999999999998</v>
      </c>
      <c r="O11" s="16">
        <f>SUM(O6:O10)</f>
        <v>133.45999999999998</v>
      </c>
      <c r="P11" s="16">
        <f>SUM(P6:P10)</f>
        <v>25.310000000000002</v>
      </c>
    </row>
    <row r="12" spans="2:14" ht="14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</row>
    <row r="13" spans="2:14" ht="14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</row>
    <row r="14" spans="2:14" ht="14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</row>
    <row r="15" spans="2:14" ht="14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</row>
    <row r="16" spans="2:14" ht="14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</row>
    <row r="17" spans="2:14" ht="14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</row>
    <row r="18" spans="2:14" ht="14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</row>
    <row r="19" spans="2:14" ht="14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</row>
    <row r="20" spans="2:14" ht="14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</row>
    <row r="21" spans="2:14" ht="14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0"/>
    </row>
    <row r="22" spans="2:14" ht="14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"/>
    </row>
    <row r="23" spans="2:14" ht="14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"/>
    </row>
    <row r="24" spans="2:14" ht="14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/>
    </row>
    <row r="25" spans="2:14" ht="14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0"/>
    </row>
    <row r="26" spans="2:14" ht="14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0"/>
    </row>
    <row r="27" spans="2:14" ht="14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0"/>
    </row>
    <row r="28" spans="2:14" ht="14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"/>
    </row>
    <row r="29" spans="2:14" ht="14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</row>
    <row r="30" spans="2:14" ht="14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</row>
    <row r="31" spans="2:14" ht="14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0"/>
    </row>
    <row r="32" spans="2:14" ht="14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0"/>
    </row>
    <row r="33" spans="2:14" ht="14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0"/>
    </row>
    <row r="34" spans="2:14" ht="14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0"/>
    </row>
    <row r="35" spans="2:14" ht="14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0"/>
    </row>
    <row r="36" spans="2:14" ht="14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0"/>
    </row>
    <row r="37" spans="2:14" ht="14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0"/>
    </row>
    <row r="38" spans="2:14" ht="14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0"/>
    </row>
    <row r="39" spans="2:14" ht="14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0"/>
    </row>
    <row r="40" spans="2:14" ht="14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0"/>
    </row>
    <row r="41" spans="2:14" ht="14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0"/>
    </row>
    <row r="42" spans="2:14" ht="14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0"/>
    </row>
    <row r="43" spans="2:14" ht="14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0"/>
    </row>
    <row r="44" spans="2:14" ht="14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0"/>
    </row>
    <row r="45" spans="2:14" ht="14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0"/>
    </row>
    <row r="46" spans="2:14" ht="14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0"/>
    </row>
    <row r="47" spans="2:14" ht="14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0"/>
    </row>
    <row r="48" spans="2:14" ht="14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0"/>
    </row>
    <row r="49" spans="2:14" ht="14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0"/>
    </row>
    <row r="50" spans="2:14" ht="14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0"/>
    </row>
    <row r="51" spans="2:14" ht="14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0"/>
    </row>
    <row r="52" spans="2:14" ht="14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0"/>
    </row>
    <row r="53" spans="2:14" ht="14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0"/>
    </row>
    <row r="54" spans="2:14" ht="14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0"/>
    </row>
    <row r="55" spans="2:14" ht="14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0"/>
    </row>
    <row r="56" spans="2:14" ht="14.2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</row>
    <row r="57" spans="2:14" ht="14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</row>
    <row r="58" spans="2:14" ht="14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</row>
    <row r="59" spans="2:14" ht="14.2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0"/>
    </row>
    <row r="60" spans="2:14" ht="14.2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0"/>
    </row>
    <row r="61" spans="2:14" ht="14.2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10"/>
    </row>
    <row r="62" spans="2:14" ht="14.2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10"/>
    </row>
    <row r="63" spans="2:14" ht="14.2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10"/>
    </row>
    <row r="64" spans="2:14" ht="14.2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10"/>
    </row>
    <row r="65" spans="2:14" ht="14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10"/>
    </row>
    <row r="66" spans="2:14" ht="14.2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10"/>
    </row>
    <row r="67" spans="2:14" ht="14.2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10"/>
    </row>
    <row r="68" spans="2:14" ht="14.2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10"/>
    </row>
    <row r="69" spans="2:14" ht="14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10"/>
    </row>
    <row r="70" spans="2:14" ht="14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10"/>
    </row>
    <row r="71" spans="2:14" ht="14.2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10"/>
    </row>
    <row r="72" spans="2:14" ht="14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0"/>
    </row>
    <row r="73" spans="2:14" ht="14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10"/>
    </row>
    <row r="74" spans="2:14" ht="14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10"/>
    </row>
    <row r="75" spans="2:14" ht="14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10"/>
    </row>
    <row r="76" spans="2:14" ht="14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10"/>
    </row>
    <row r="77" spans="2:14" ht="14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10"/>
    </row>
    <row r="78" spans="2:14" ht="14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10"/>
    </row>
    <row r="79" spans="2:14" ht="14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10"/>
    </row>
    <row r="80" spans="2:14" ht="14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0"/>
    </row>
    <row r="81" spans="2:14" ht="14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10"/>
    </row>
    <row r="82" spans="2:14" ht="14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10"/>
    </row>
    <row r="83" spans="2:14" ht="14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10"/>
    </row>
    <row r="84" spans="2:14" ht="14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10"/>
    </row>
    <row r="85" spans="2:14" ht="14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10"/>
    </row>
    <row r="86" spans="2:14" ht="14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10"/>
    </row>
    <row r="87" spans="2:14" ht="14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10"/>
    </row>
    <row r="88" spans="2:14" ht="14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10"/>
    </row>
    <row r="89" spans="2:14" ht="14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10"/>
    </row>
    <row r="90" spans="2:14" ht="14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10"/>
    </row>
    <row r="91" spans="2:14" ht="14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10"/>
    </row>
    <row r="92" spans="2:14" ht="14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10"/>
    </row>
    <row r="93" spans="2:14" ht="14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10"/>
    </row>
    <row r="94" spans="2:14" ht="14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10"/>
    </row>
    <row r="95" spans="2:14" ht="14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10"/>
    </row>
    <row r="96" spans="2:14" ht="14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10"/>
    </row>
    <row r="97" spans="2:14" ht="14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10"/>
    </row>
    <row r="98" spans="2:14" ht="14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10"/>
    </row>
    <row r="99" spans="2:14" ht="14.2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10"/>
    </row>
    <row r="100" spans="2:14" ht="14.2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0"/>
    </row>
    <row r="101" spans="2:14" ht="14.2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10"/>
    </row>
    <row r="102" spans="2:14" ht="14.2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10"/>
    </row>
    <row r="103" spans="2:14" ht="14.2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10"/>
    </row>
    <row r="104" spans="2:14" ht="14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10"/>
    </row>
    <row r="105" spans="2:14" ht="14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10"/>
    </row>
    <row r="106" spans="2:14" ht="14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10"/>
    </row>
    <row r="107" spans="2:14" ht="14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10"/>
    </row>
    <row r="108" spans="2:14" ht="14.2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10"/>
    </row>
    <row r="109" spans="2:14" ht="14.2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10"/>
    </row>
    <row r="110" spans="2:14" ht="14.2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10"/>
    </row>
    <row r="111" spans="2:14" ht="14.2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10"/>
    </row>
    <row r="112" spans="2:14" ht="14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10"/>
    </row>
    <row r="113" spans="2:14" ht="14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10"/>
    </row>
    <row r="114" spans="2:14" ht="14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10"/>
    </row>
    <row r="115" spans="2:14" ht="14.2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10"/>
    </row>
    <row r="116" spans="2:14" ht="14.2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10"/>
    </row>
    <row r="117" spans="2:14" ht="14.2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10"/>
    </row>
    <row r="118" spans="2:14" ht="14.2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10"/>
    </row>
    <row r="119" spans="2:14" ht="14.2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10"/>
    </row>
    <row r="120" spans="2:14" ht="14.2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10"/>
    </row>
    <row r="121" spans="2:14" ht="14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0"/>
    </row>
    <row r="122" spans="2:14" ht="14.2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10"/>
    </row>
    <row r="123" spans="2:14" ht="14.2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10"/>
    </row>
    <row r="124" spans="2:14" ht="14.2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10"/>
    </row>
    <row r="125" spans="2:14" ht="14.2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10"/>
    </row>
    <row r="126" spans="2:14" ht="14.2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10"/>
    </row>
    <row r="127" spans="2:14" ht="14.2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10"/>
    </row>
    <row r="128" spans="2:14" ht="14.2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10"/>
    </row>
    <row r="129" spans="2:14" ht="14.2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10"/>
    </row>
    <row r="130" spans="2:14" ht="14.2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10"/>
    </row>
    <row r="131" spans="2:14" ht="14.2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10"/>
    </row>
    <row r="132" spans="2:14" ht="14.2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10"/>
    </row>
    <row r="133" spans="2:14" ht="14.2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10"/>
    </row>
    <row r="134" spans="2:14" ht="14.2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10"/>
    </row>
    <row r="135" spans="2:14" ht="14.2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10"/>
    </row>
    <row r="136" spans="2:14" ht="14.2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10"/>
    </row>
    <row r="137" spans="2:14" ht="14.2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10"/>
    </row>
    <row r="138" spans="2:14" ht="14.2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10"/>
    </row>
    <row r="139" spans="2:14" ht="14.2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10"/>
    </row>
    <row r="140" spans="2:14" ht="14.2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10"/>
    </row>
    <row r="141" spans="2:14" ht="14.2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10"/>
    </row>
    <row r="142" spans="2:14" ht="14.2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10"/>
    </row>
    <row r="143" spans="2:14" ht="14.2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10"/>
    </row>
    <row r="144" spans="2:14" ht="14.2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10"/>
    </row>
    <row r="145" spans="2:14" ht="14.2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10"/>
    </row>
    <row r="146" spans="2:14" ht="14.2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10"/>
    </row>
    <row r="147" spans="2:14" ht="14.2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10"/>
    </row>
    <row r="148" spans="2:14" ht="14.2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10"/>
    </row>
    <row r="149" spans="2:14" ht="14.2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10"/>
    </row>
    <row r="150" spans="2:14" ht="14.2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10"/>
    </row>
    <row r="151" spans="2:14" ht="14.2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10"/>
    </row>
    <row r="152" spans="2:14" ht="14.2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10"/>
    </row>
    <row r="153" spans="2:14" ht="14.2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10"/>
    </row>
    <row r="154" spans="2:14" ht="14.2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10"/>
    </row>
    <row r="155" spans="2:14" ht="14.2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10"/>
    </row>
    <row r="156" spans="2:14" ht="14.2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10"/>
    </row>
    <row r="157" spans="2:14" ht="14.2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10"/>
    </row>
    <row r="158" spans="2:14" ht="14.2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10"/>
    </row>
    <row r="159" spans="2:14" ht="14.2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10"/>
    </row>
    <row r="160" spans="2:14" ht="14.2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10"/>
    </row>
    <row r="161" spans="2:14" ht="14.2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10"/>
    </row>
    <row r="162" spans="2:14" ht="14.2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10"/>
    </row>
    <row r="163" spans="2:14" ht="14.2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10"/>
    </row>
    <row r="164" spans="2:14" ht="14.2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10"/>
    </row>
    <row r="165" spans="2:14" ht="14.2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10"/>
    </row>
    <row r="166" spans="2:14" ht="14.2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10"/>
    </row>
    <row r="167" spans="2:14" ht="14.2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10"/>
    </row>
    <row r="168" spans="2:14" ht="14.2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10"/>
    </row>
    <row r="169" spans="2:14" ht="14.2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10"/>
    </row>
    <row r="170" spans="2:14" ht="14.2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10"/>
    </row>
    <row r="171" spans="2:14" ht="14.2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10"/>
    </row>
    <row r="172" spans="2:14" ht="14.2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10"/>
    </row>
    <row r="173" spans="2:14" ht="14.2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10"/>
    </row>
    <row r="174" spans="2:14" ht="14.2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10"/>
    </row>
    <row r="175" spans="2:14" ht="14.2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10"/>
    </row>
    <row r="176" spans="2:14" ht="14.2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10"/>
    </row>
    <row r="177" spans="2:14" ht="14.2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10"/>
    </row>
    <row r="178" spans="2:14" ht="14.2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10"/>
    </row>
    <row r="179" spans="2:14" ht="14.2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10"/>
    </row>
    <row r="180" spans="2:14" ht="14.2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10"/>
    </row>
    <row r="181" spans="2:14" ht="14.2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10"/>
    </row>
    <row r="182" spans="2:14" ht="14.2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10"/>
    </row>
    <row r="183" spans="2:14" ht="14.2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10"/>
    </row>
    <row r="184" spans="2:14" ht="14.2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10"/>
    </row>
    <row r="185" spans="2:14" ht="14.2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10"/>
    </row>
    <row r="186" spans="2:14" ht="14.2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10"/>
    </row>
    <row r="187" spans="2:14" ht="14.2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10"/>
    </row>
    <row r="188" spans="2:14" ht="14.2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10"/>
    </row>
  </sheetData>
  <sheetProtection/>
  <mergeCells count="11">
    <mergeCell ref="N4:P4"/>
    <mergeCell ref="A11:B11"/>
    <mergeCell ref="A1:B1"/>
    <mergeCell ref="A2:P2"/>
    <mergeCell ref="A4:A5"/>
    <mergeCell ref="B4:B5"/>
    <mergeCell ref="C4:E4"/>
    <mergeCell ref="F4:G4"/>
    <mergeCell ref="H4:I4"/>
    <mergeCell ref="J4:K4"/>
    <mergeCell ref="L4:M4"/>
  </mergeCells>
  <printOptions horizontalCentered="1"/>
  <pageMargins left="0.3541666666666667" right="0.3541666666666667" top="0.5902777777777778" bottom="0.5902777777777778" header="0.5111111111111111" footer="0.5111111111111111"/>
  <pageSetup firstPageNumber="1" useFirstPageNumber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8"/>
  <sheetViews>
    <sheetView zoomScaleSheetLayoutView="100" zoomScalePageLayoutView="0" workbookViewId="0" topLeftCell="A1">
      <selection activeCell="O10" sqref="O10"/>
    </sheetView>
  </sheetViews>
  <sheetFormatPr defaultColWidth="9.00390625" defaultRowHeight="14.25"/>
  <cols>
    <col min="1" max="1" width="4.50390625" style="0" customWidth="1"/>
    <col min="2" max="2" width="14.625" style="0" customWidth="1"/>
    <col min="3" max="3" width="6.375" style="0" bestFit="1" customWidth="1"/>
    <col min="4" max="4" width="7.125" style="0" customWidth="1"/>
    <col min="5" max="5" width="7.00390625" style="0" customWidth="1"/>
    <col min="6" max="6" width="7.50390625" style="0" customWidth="1"/>
    <col min="7" max="7" width="9.625" style="0" bestFit="1" customWidth="1"/>
    <col min="8" max="8" width="7.50390625" style="0" customWidth="1"/>
    <col min="9" max="9" width="7.375" style="0" bestFit="1" customWidth="1"/>
    <col min="10" max="10" width="7.50390625" style="0" customWidth="1"/>
    <col min="11" max="11" width="8.50390625" style="0" bestFit="1" customWidth="1"/>
    <col min="12" max="12" width="7.50390625" style="0" customWidth="1"/>
    <col min="13" max="13" width="7.875" style="0" customWidth="1"/>
    <col min="14" max="14" width="8.875" style="9" customWidth="1"/>
    <col min="15" max="15" width="9.00390625" style="0" customWidth="1"/>
    <col min="16" max="16" width="8.625" style="0" customWidth="1"/>
  </cols>
  <sheetData>
    <row r="1" spans="1:2" ht="20.25" customHeight="1">
      <c r="A1" s="22" t="s">
        <v>21</v>
      </c>
      <c r="B1" s="22"/>
    </row>
    <row r="2" spans="1:16" ht="38.2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4" ht="24" customHeight="1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14"/>
    </row>
    <row r="4" spans="1:16" ht="43.5" customHeight="1">
      <c r="A4" s="24" t="s">
        <v>0</v>
      </c>
      <c r="B4" s="24" t="s">
        <v>1</v>
      </c>
      <c r="C4" s="24" t="s">
        <v>23</v>
      </c>
      <c r="D4" s="24"/>
      <c r="E4" s="24"/>
      <c r="F4" s="24" t="s">
        <v>7</v>
      </c>
      <c r="G4" s="24"/>
      <c r="H4" s="24" t="s">
        <v>8</v>
      </c>
      <c r="I4" s="24"/>
      <c r="J4" s="25" t="s">
        <v>9</v>
      </c>
      <c r="K4" s="25"/>
      <c r="L4" s="25" t="s">
        <v>10</v>
      </c>
      <c r="M4" s="25"/>
      <c r="N4" s="24" t="s">
        <v>2</v>
      </c>
      <c r="O4" s="24"/>
      <c r="P4" s="24"/>
    </row>
    <row r="5" spans="1:16" ht="29.25" customHeight="1">
      <c r="A5" s="24"/>
      <c r="B5" s="24"/>
      <c r="C5" s="3" t="s">
        <v>6</v>
      </c>
      <c r="D5" s="12" t="s">
        <v>20</v>
      </c>
      <c r="E5" s="12" t="s">
        <v>5</v>
      </c>
      <c r="F5" s="11" t="s">
        <v>11</v>
      </c>
      <c r="G5" s="3" t="s">
        <v>12</v>
      </c>
      <c r="H5" s="11" t="s">
        <v>11</v>
      </c>
      <c r="I5" s="3" t="s">
        <v>12</v>
      </c>
      <c r="J5" s="11" t="s">
        <v>11</v>
      </c>
      <c r="K5" s="3" t="s">
        <v>12</v>
      </c>
      <c r="L5" s="11" t="s">
        <v>11</v>
      </c>
      <c r="M5" s="3" t="s">
        <v>12</v>
      </c>
      <c r="N5" s="3" t="s">
        <v>13</v>
      </c>
      <c r="O5" s="3" t="s">
        <v>14</v>
      </c>
      <c r="P5" s="3" t="s">
        <v>15</v>
      </c>
    </row>
    <row r="6" spans="1:16" ht="34.5" customHeight="1">
      <c r="A6" s="4">
        <v>1</v>
      </c>
      <c r="B6" s="5" t="s">
        <v>4</v>
      </c>
      <c r="C6" s="15">
        <v>130</v>
      </c>
      <c r="D6" s="18">
        <v>75</v>
      </c>
      <c r="E6" s="19">
        <v>35</v>
      </c>
      <c r="F6" s="3">
        <v>8550</v>
      </c>
      <c r="G6" s="17">
        <f>C6*F6/10000</f>
        <v>111.15</v>
      </c>
      <c r="H6" s="6">
        <v>120</v>
      </c>
      <c r="I6" s="17">
        <f>H6*C6/10000</f>
        <v>1.56</v>
      </c>
      <c r="J6" s="6">
        <v>3000</v>
      </c>
      <c r="K6" s="17">
        <f>J6*D6/10000</f>
        <v>22.5</v>
      </c>
      <c r="L6" s="6">
        <v>1500</v>
      </c>
      <c r="M6" s="17">
        <f>L6*E6/10000</f>
        <v>5.25</v>
      </c>
      <c r="N6" s="17">
        <f>SUM(O6:P6)</f>
        <v>140.46000000000004</v>
      </c>
      <c r="O6" s="17">
        <f>G6*0.8+I6+K6+M6</f>
        <v>118.23000000000002</v>
      </c>
      <c r="P6" s="17">
        <f>G6*0.2</f>
        <v>22.230000000000004</v>
      </c>
    </row>
    <row r="7" spans="1:16" ht="34.5" customHeight="1">
      <c r="A7" s="4">
        <v>2</v>
      </c>
      <c r="B7" s="3" t="s">
        <v>16</v>
      </c>
      <c r="C7" s="15">
        <v>5</v>
      </c>
      <c r="D7" s="18"/>
      <c r="E7" s="19">
        <v>2</v>
      </c>
      <c r="F7" s="3">
        <v>8550</v>
      </c>
      <c r="G7" s="17">
        <f>C7*F7/10000</f>
        <v>4.275</v>
      </c>
      <c r="H7" s="6">
        <v>120</v>
      </c>
      <c r="I7" s="17">
        <f>H7*C7/10000</f>
        <v>0.06</v>
      </c>
      <c r="J7" s="6">
        <v>3000</v>
      </c>
      <c r="K7" s="17">
        <f>J7*D7/10000</f>
        <v>0</v>
      </c>
      <c r="L7" s="6">
        <v>1500</v>
      </c>
      <c r="M7" s="17">
        <f>L7*E7/10000</f>
        <v>0.3</v>
      </c>
      <c r="N7" s="17">
        <f>SUM(O7:P7)</f>
        <v>4.635000000000001</v>
      </c>
      <c r="O7" s="17">
        <f>G7*0.8+I7+K7+M7</f>
        <v>3.7800000000000002</v>
      </c>
      <c r="P7" s="17">
        <f>G7*0.2</f>
        <v>0.8550000000000001</v>
      </c>
    </row>
    <row r="8" spans="1:16" ht="34.5" customHeight="1">
      <c r="A8" s="4">
        <v>3</v>
      </c>
      <c r="B8" s="3" t="s">
        <v>17</v>
      </c>
      <c r="C8" s="15">
        <v>7</v>
      </c>
      <c r="D8" s="18">
        <v>5</v>
      </c>
      <c r="E8" s="19"/>
      <c r="F8" s="3">
        <v>8550</v>
      </c>
      <c r="G8" s="17">
        <f>C8*F8/10000</f>
        <v>5.985</v>
      </c>
      <c r="H8" s="6">
        <v>120</v>
      </c>
      <c r="I8" s="17">
        <f>H8*C8/10000</f>
        <v>0.084</v>
      </c>
      <c r="J8" s="6">
        <v>3000</v>
      </c>
      <c r="K8" s="17">
        <f>J8*D8/10000</f>
        <v>1.5</v>
      </c>
      <c r="L8" s="6">
        <v>1500</v>
      </c>
      <c r="M8" s="17">
        <f>L8*E8/10000</f>
        <v>0</v>
      </c>
      <c r="N8" s="17">
        <f>SUM(O8:P8)</f>
        <v>7.569</v>
      </c>
      <c r="O8" s="17">
        <f>G8*0.8+I8+K8+M8</f>
        <v>6.372</v>
      </c>
      <c r="P8" s="17">
        <f>G8*0.2</f>
        <v>1.197</v>
      </c>
    </row>
    <row r="9" spans="1:16" ht="34.5" customHeight="1">
      <c r="A9" s="4">
        <v>4</v>
      </c>
      <c r="B9" s="3" t="s">
        <v>18</v>
      </c>
      <c r="C9" s="15">
        <v>3</v>
      </c>
      <c r="D9" s="18"/>
      <c r="E9" s="19">
        <v>2</v>
      </c>
      <c r="F9" s="3">
        <v>8550</v>
      </c>
      <c r="G9" s="17">
        <f>C9*F9/10000</f>
        <v>2.565</v>
      </c>
      <c r="H9" s="6">
        <v>120</v>
      </c>
      <c r="I9" s="17">
        <f>H9*C9/10000</f>
        <v>0.036</v>
      </c>
      <c r="J9" s="6">
        <v>3000</v>
      </c>
      <c r="K9" s="17">
        <f>J9*D9/10000</f>
        <v>0</v>
      </c>
      <c r="L9" s="6">
        <v>1500</v>
      </c>
      <c r="M9" s="17">
        <f>L9*E9/10000</f>
        <v>0.3</v>
      </c>
      <c r="N9" s="17">
        <f>SUM(O9:P9)</f>
        <v>2.901</v>
      </c>
      <c r="O9" s="17">
        <f>G9*0.8+I9+K9+M9</f>
        <v>2.388</v>
      </c>
      <c r="P9" s="17">
        <f>G9*0.2</f>
        <v>0.513</v>
      </c>
    </row>
    <row r="10" spans="1:16" ht="34.5" customHeight="1">
      <c r="A10" s="4">
        <v>5</v>
      </c>
      <c r="B10" s="3" t="s">
        <v>19</v>
      </c>
      <c r="C10" s="15">
        <v>3</v>
      </c>
      <c r="D10" s="18">
        <v>1</v>
      </c>
      <c r="E10" s="19">
        <v>2</v>
      </c>
      <c r="F10" s="3">
        <v>8550</v>
      </c>
      <c r="G10" s="17">
        <f>C10*F10/10000</f>
        <v>2.565</v>
      </c>
      <c r="H10" s="6">
        <v>120</v>
      </c>
      <c r="I10" s="17">
        <f>H10*C10/10000</f>
        <v>0.036</v>
      </c>
      <c r="J10" s="6">
        <v>3000</v>
      </c>
      <c r="K10" s="17">
        <f>J10*D10/10000</f>
        <v>0.3</v>
      </c>
      <c r="L10" s="6">
        <v>1500</v>
      </c>
      <c r="M10" s="17">
        <f>L10*E10/10000</f>
        <v>0.3</v>
      </c>
      <c r="N10" s="17">
        <f>SUM(O10:P10)</f>
        <v>3.2009999999999996</v>
      </c>
      <c r="O10" s="17">
        <f>G10*0.8+I10+K10+M10</f>
        <v>2.6879999999999997</v>
      </c>
      <c r="P10" s="17">
        <f>G10*0.2</f>
        <v>0.513</v>
      </c>
    </row>
    <row r="11" spans="1:16" ht="34.5" customHeight="1">
      <c r="A11" s="20" t="s">
        <v>3</v>
      </c>
      <c r="B11" s="21"/>
      <c r="C11" s="7">
        <f>SUM(C6:C10)</f>
        <v>148</v>
      </c>
      <c r="D11" s="7">
        <f aca="true" t="shared" si="0" ref="D11:M11">SUM(D6:D10)</f>
        <v>81</v>
      </c>
      <c r="E11" s="7">
        <f t="shared" si="0"/>
        <v>41</v>
      </c>
      <c r="F11" s="13"/>
      <c r="G11" s="16">
        <f t="shared" si="0"/>
        <v>126.54</v>
      </c>
      <c r="H11" s="16"/>
      <c r="I11" s="16">
        <f t="shared" si="0"/>
        <v>1.7760000000000002</v>
      </c>
      <c r="J11" s="16"/>
      <c r="K11" s="16">
        <f t="shared" si="0"/>
        <v>24.3</v>
      </c>
      <c r="L11" s="16"/>
      <c r="M11" s="16">
        <f t="shared" si="0"/>
        <v>6.1499999999999995</v>
      </c>
      <c r="N11" s="16">
        <f>SUM(N6:N10)</f>
        <v>158.76600000000002</v>
      </c>
      <c r="O11" s="16">
        <f>SUM(O6:O10)</f>
        <v>133.458</v>
      </c>
      <c r="P11" s="16">
        <f>SUM(P6:P10)</f>
        <v>25.308000000000007</v>
      </c>
    </row>
    <row r="12" spans="2:14" ht="14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</row>
    <row r="13" spans="2:14" ht="14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</row>
    <row r="14" spans="2:14" ht="14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</row>
    <row r="15" spans="2:14" ht="14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</row>
    <row r="16" spans="2:14" ht="14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</row>
    <row r="17" spans="2:14" ht="14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</row>
    <row r="18" spans="2:14" ht="14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</row>
    <row r="19" spans="2:14" ht="14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</row>
    <row r="20" spans="2:14" ht="14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</row>
    <row r="21" spans="2:14" ht="14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0"/>
    </row>
    <row r="22" spans="2:14" ht="14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"/>
    </row>
    <row r="23" spans="2:14" ht="14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"/>
    </row>
    <row r="24" spans="2:14" ht="14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/>
    </row>
    <row r="25" spans="2:14" ht="14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0"/>
    </row>
    <row r="26" spans="2:14" ht="14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0"/>
    </row>
    <row r="27" spans="2:14" ht="14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0"/>
    </row>
    <row r="28" spans="2:14" ht="14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"/>
    </row>
    <row r="29" spans="2:14" ht="14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</row>
    <row r="30" spans="2:14" ht="14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</row>
    <row r="31" spans="2:14" ht="14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0"/>
    </row>
    <row r="32" spans="2:14" ht="14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0"/>
    </row>
    <row r="33" spans="2:14" ht="14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0"/>
    </row>
    <row r="34" spans="2:14" ht="14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0"/>
    </row>
    <row r="35" spans="2:14" ht="14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0"/>
    </row>
    <row r="36" spans="2:14" ht="14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0"/>
    </row>
    <row r="37" spans="2:14" ht="14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0"/>
    </row>
    <row r="38" spans="2:14" ht="14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0"/>
    </row>
    <row r="39" spans="2:14" ht="14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0"/>
    </row>
    <row r="40" spans="2:14" ht="14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0"/>
    </row>
    <row r="41" spans="2:14" ht="14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0"/>
    </row>
    <row r="42" spans="2:14" ht="14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0"/>
    </row>
    <row r="43" spans="2:14" ht="14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0"/>
    </row>
    <row r="44" spans="2:14" ht="14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0"/>
    </row>
    <row r="45" spans="2:14" ht="14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0"/>
    </row>
    <row r="46" spans="2:14" ht="14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0"/>
    </row>
    <row r="47" spans="2:14" ht="14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0"/>
    </row>
    <row r="48" spans="2:14" ht="14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0"/>
    </row>
    <row r="49" spans="2:14" ht="14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0"/>
    </row>
    <row r="50" spans="2:14" ht="14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0"/>
    </row>
    <row r="51" spans="2:14" ht="14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0"/>
    </row>
    <row r="52" spans="2:14" ht="14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0"/>
    </row>
    <row r="53" spans="2:14" ht="14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0"/>
    </row>
    <row r="54" spans="2:14" ht="14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0"/>
    </row>
    <row r="55" spans="2:14" ht="14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0"/>
    </row>
    <row r="56" spans="2:14" ht="14.2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</row>
    <row r="57" spans="2:14" ht="14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</row>
    <row r="58" spans="2:14" ht="14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</row>
    <row r="59" spans="2:14" ht="14.2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0"/>
    </row>
    <row r="60" spans="2:14" ht="14.2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0"/>
    </row>
    <row r="61" spans="2:14" ht="14.2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10"/>
    </row>
    <row r="62" spans="2:14" ht="14.2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10"/>
    </row>
    <row r="63" spans="2:14" ht="14.2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10"/>
    </row>
    <row r="64" spans="2:14" ht="14.2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10"/>
    </row>
    <row r="65" spans="2:14" ht="14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10"/>
    </row>
    <row r="66" spans="2:14" ht="14.2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10"/>
    </row>
    <row r="67" spans="2:14" ht="14.2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10"/>
    </row>
    <row r="68" spans="2:14" ht="14.2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10"/>
    </row>
    <row r="69" spans="2:14" ht="14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10"/>
    </row>
    <row r="70" spans="2:14" ht="14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10"/>
    </row>
    <row r="71" spans="2:14" ht="14.2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10"/>
    </row>
    <row r="72" spans="2:14" ht="14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0"/>
    </row>
    <row r="73" spans="2:14" ht="14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10"/>
    </row>
    <row r="74" spans="2:14" ht="14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10"/>
    </row>
    <row r="75" spans="2:14" ht="14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10"/>
    </row>
    <row r="76" spans="2:14" ht="14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10"/>
    </row>
    <row r="77" spans="2:14" ht="14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10"/>
    </row>
    <row r="78" spans="2:14" ht="14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10"/>
    </row>
    <row r="79" spans="2:14" ht="14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10"/>
    </row>
    <row r="80" spans="2:14" ht="14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0"/>
    </row>
    <row r="81" spans="2:14" ht="14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10"/>
    </row>
    <row r="82" spans="2:14" ht="14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10"/>
    </row>
    <row r="83" spans="2:14" ht="14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10"/>
    </row>
    <row r="84" spans="2:14" ht="14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10"/>
    </row>
    <row r="85" spans="2:14" ht="14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10"/>
    </row>
    <row r="86" spans="2:14" ht="14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10"/>
    </row>
    <row r="87" spans="2:14" ht="14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10"/>
    </row>
    <row r="88" spans="2:14" ht="14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10"/>
    </row>
    <row r="89" spans="2:14" ht="14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10"/>
    </row>
    <row r="90" spans="2:14" ht="14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10"/>
    </row>
    <row r="91" spans="2:14" ht="14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10"/>
    </row>
    <row r="92" spans="2:14" ht="14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10"/>
    </row>
    <row r="93" spans="2:14" ht="14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10"/>
    </row>
    <row r="94" spans="2:14" ht="14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10"/>
    </row>
    <row r="95" spans="2:14" ht="14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10"/>
    </row>
    <row r="96" spans="2:14" ht="14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10"/>
    </row>
    <row r="97" spans="2:14" ht="14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10"/>
    </row>
    <row r="98" spans="2:14" ht="14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10"/>
    </row>
    <row r="99" spans="2:14" ht="14.2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10"/>
    </row>
    <row r="100" spans="2:14" ht="14.2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0"/>
    </row>
    <row r="101" spans="2:14" ht="14.2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10"/>
    </row>
    <row r="102" spans="2:14" ht="14.2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10"/>
    </row>
    <row r="103" spans="2:14" ht="14.2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10"/>
    </row>
    <row r="104" spans="2:14" ht="14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10"/>
    </row>
    <row r="105" spans="2:14" ht="14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10"/>
    </row>
    <row r="106" spans="2:14" ht="14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10"/>
    </row>
    <row r="107" spans="2:14" ht="14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10"/>
    </row>
    <row r="108" spans="2:14" ht="14.2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10"/>
    </row>
    <row r="109" spans="2:14" ht="14.2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10"/>
    </row>
    <row r="110" spans="2:14" ht="14.2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10"/>
    </row>
    <row r="111" spans="2:14" ht="14.2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10"/>
    </row>
    <row r="112" spans="2:14" ht="14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10"/>
    </row>
    <row r="113" spans="2:14" ht="14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10"/>
    </row>
    <row r="114" spans="2:14" ht="14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10"/>
    </row>
    <row r="115" spans="2:14" ht="14.2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10"/>
    </row>
    <row r="116" spans="2:14" ht="14.2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10"/>
    </row>
    <row r="117" spans="2:14" ht="14.2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10"/>
    </row>
    <row r="118" spans="2:14" ht="14.2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10"/>
    </row>
    <row r="119" spans="2:14" ht="14.2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10"/>
    </row>
    <row r="120" spans="2:14" ht="14.2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10"/>
    </row>
    <row r="121" spans="2:14" ht="14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0"/>
    </row>
    <row r="122" spans="2:14" ht="14.2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10"/>
    </row>
    <row r="123" spans="2:14" ht="14.2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10"/>
    </row>
    <row r="124" spans="2:14" ht="14.2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10"/>
    </row>
    <row r="125" spans="2:14" ht="14.2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10"/>
    </row>
    <row r="126" spans="2:14" ht="14.2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10"/>
    </row>
    <row r="127" spans="2:14" ht="14.2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10"/>
    </row>
    <row r="128" spans="2:14" ht="14.2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10"/>
    </row>
    <row r="129" spans="2:14" ht="14.2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10"/>
    </row>
    <row r="130" spans="2:14" ht="14.2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10"/>
    </row>
    <row r="131" spans="2:14" ht="14.2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10"/>
    </row>
    <row r="132" spans="2:14" ht="14.2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10"/>
    </row>
    <row r="133" spans="2:14" ht="14.2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10"/>
    </row>
    <row r="134" spans="2:14" ht="14.2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10"/>
    </row>
    <row r="135" spans="2:14" ht="14.2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10"/>
    </row>
    <row r="136" spans="2:14" ht="14.2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10"/>
    </row>
    <row r="137" spans="2:14" ht="14.2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10"/>
    </row>
    <row r="138" spans="2:14" ht="14.2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10"/>
    </row>
    <row r="139" spans="2:14" ht="14.2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10"/>
    </row>
    <row r="140" spans="2:14" ht="14.2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10"/>
    </row>
    <row r="141" spans="2:14" ht="14.2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10"/>
    </row>
    <row r="142" spans="2:14" ht="14.2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10"/>
    </row>
    <row r="143" spans="2:14" ht="14.2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10"/>
    </row>
    <row r="144" spans="2:14" ht="14.2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10"/>
    </row>
    <row r="145" spans="2:14" ht="14.2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10"/>
    </row>
    <row r="146" spans="2:14" ht="14.2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10"/>
    </row>
    <row r="147" spans="2:14" ht="14.2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10"/>
    </row>
    <row r="148" spans="2:14" ht="14.2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10"/>
    </row>
    <row r="149" spans="2:14" ht="14.2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10"/>
    </row>
    <row r="150" spans="2:14" ht="14.2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10"/>
    </row>
    <row r="151" spans="2:14" ht="14.2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10"/>
    </row>
    <row r="152" spans="2:14" ht="14.2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10"/>
    </row>
    <row r="153" spans="2:14" ht="14.2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10"/>
    </row>
    <row r="154" spans="2:14" ht="14.2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10"/>
    </row>
    <row r="155" spans="2:14" ht="14.2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10"/>
    </row>
    <row r="156" spans="2:14" ht="14.2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10"/>
    </row>
    <row r="157" spans="2:14" ht="14.2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10"/>
    </row>
    <row r="158" spans="2:14" ht="14.2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10"/>
    </row>
    <row r="159" spans="2:14" ht="14.2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10"/>
    </row>
    <row r="160" spans="2:14" ht="14.2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10"/>
    </row>
    <row r="161" spans="2:14" ht="14.2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10"/>
    </row>
    <row r="162" spans="2:14" ht="14.2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10"/>
    </row>
    <row r="163" spans="2:14" ht="14.2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10"/>
    </row>
    <row r="164" spans="2:14" ht="14.2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10"/>
    </row>
    <row r="165" spans="2:14" ht="14.2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10"/>
    </row>
    <row r="166" spans="2:14" ht="14.2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10"/>
    </row>
    <row r="167" spans="2:14" ht="14.2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10"/>
    </row>
    <row r="168" spans="2:14" ht="14.2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10"/>
    </row>
    <row r="169" spans="2:14" ht="14.2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10"/>
    </row>
    <row r="170" spans="2:14" ht="14.2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10"/>
    </row>
    <row r="171" spans="2:14" ht="14.2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10"/>
    </row>
    <row r="172" spans="2:14" ht="14.2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10"/>
    </row>
    <row r="173" spans="2:14" ht="14.2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10"/>
    </row>
    <row r="174" spans="2:14" ht="14.2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10"/>
    </row>
    <row r="175" spans="2:14" ht="14.2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10"/>
    </row>
    <row r="176" spans="2:14" ht="14.2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10"/>
    </row>
    <row r="177" spans="2:14" ht="14.2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10"/>
    </row>
    <row r="178" spans="2:14" ht="14.2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10"/>
    </row>
    <row r="179" spans="2:14" ht="14.2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10"/>
    </row>
    <row r="180" spans="2:14" ht="14.2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10"/>
    </row>
    <row r="181" spans="2:14" ht="14.2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10"/>
    </row>
    <row r="182" spans="2:14" ht="14.2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10"/>
    </row>
    <row r="183" spans="2:14" ht="14.2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10"/>
    </row>
    <row r="184" spans="2:14" ht="14.2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10"/>
    </row>
    <row r="185" spans="2:14" ht="14.2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10"/>
    </row>
    <row r="186" spans="2:14" ht="14.2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10"/>
    </row>
    <row r="187" spans="2:14" ht="14.2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10"/>
    </row>
    <row r="188" spans="2:14" ht="14.2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10"/>
    </row>
  </sheetData>
  <sheetProtection/>
  <mergeCells count="11">
    <mergeCell ref="A11:B11"/>
    <mergeCell ref="A1:B1"/>
    <mergeCell ref="A4:A5"/>
    <mergeCell ref="B4:B5"/>
    <mergeCell ref="C4:E4"/>
    <mergeCell ref="N4:P4"/>
    <mergeCell ref="A2:P2"/>
    <mergeCell ref="F4:G4"/>
    <mergeCell ref="H4:I4"/>
    <mergeCell ref="J4:K4"/>
    <mergeCell ref="L4:M4"/>
  </mergeCells>
  <printOptions horizontalCentered="1"/>
  <pageMargins left="0.3541666666666667" right="0.3541666666666667" top="0.5902777777777778" bottom="0.5902777777777778" header="0.5111111111111111" footer="0.5111111111111111"/>
  <pageSetup firstPageNumber="1" useFirstPageNumber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</dc:creator>
  <cp:keywords/>
  <dc:description/>
  <cp:lastModifiedBy>Administrator</cp:lastModifiedBy>
  <cp:lastPrinted>2019-11-08T02:26:10Z</cp:lastPrinted>
  <dcterms:created xsi:type="dcterms:W3CDTF">1997-12-31T16:07:56Z</dcterms:created>
  <dcterms:modified xsi:type="dcterms:W3CDTF">2019-11-08T02:27:36Z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