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firstSheet="1" activeTab="14"/>
  </bookViews>
  <sheets>
    <sheet name="安远镇" sheetId="1" r:id="rId1"/>
    <sheet name="安乐镇 " sheetId="2" r:id="rId2"/>
    <sheet name="泉上镇" sheetId="3" r:id="rId3"/>
    <sheet name="湖村镇" sheetId="4" r:id="rId4"/>
    <sheet name="淮土镇" sheetId="5" r:id="rId5"/>
    <sheet name="水茜镇" sheetId="6" r:id="rId6"/>
    <sheet name="河龙乡" sheetId="7" r:id="rId7"/>
    <sheet name="济村乡" sheetId="8" r:id="rId8"/>
    <sheet name="曹坊镇" sheetId="9" r:id="rId9"/>
    <sheet name="城南镇" sheetId="10" r:id="rId10"/>
    <sheet name="中沙乡" sheetId="11" r:id="rId11"/>
    <sheet name="方田乡" sheetId="12" r:id="rId12"/>
    <sheet name="治平乡" sheetId="13" r:id="rId13"/>
    <sheet name="城郊镇" sheetId="14" r:id="rId14"/>
    <sheet name="石壁镇" sheetId="15" r:id="rId15"/>
  </sheets>
  <definedNames>
    <definedName name="_xlnm.Print_Titles" localSheetId="1">'安乐镇 '!$1:$6</definedName>
    <definedName name="_xlnm.Print_Titles" localSheetId="0">'安远镇'!$1:$6</definedName>
    <definedName name="_xlnm.Print_Titles" localSheetId="8">'曹坊镇'!$1:$6</definedName>
    <definedName name="_xlnm.Print_Titles" localSheetId="13">'城郊镇'!$1:$6</definedName>
    <definedName name="_xlnm.Print_Titles" localSheetId="9">'城南镇'!$1:$6</definedName>
    <definedName name="_xlnm.Print_Titles" localSheetId="11">'方田乡'!$1:$6</definedName>
    <definedName name="_xlnm.Print_Titles" localSheetId="6">'河龙乡'!$1:$6</definedName>
    <definedName name="_xlnm.Print_Titles" localSheetId="3">'湖村镇'!$1:$6</definedName>
    <definedName name="_xlnm.Print_Titles" localSheetId="4">'淮土镇'!$1:$6</definedName>
    <definedName name="_xlnm.Print_Titles" localSheetId="7">'济村乡'!$1:$6</definedName>
    <definedName name="_xlnm.Print_Titles" localSheetId="2">'泉上镇'!$1:$6</definedName>
    <definedName name="_xlnm.Print_Titles" localSheetId="14">'石壁镇'!$1:$6</definedName>
    <definedName name="_xlnm.Print_Titles" localSheetId="5">'水茜镇'!$1:$6</definedName>
    <definedName name="_xlnm.Print_Titles" localSheetId="12">'治平乡'!$1:$6</definedName>
    <definedName name="_xlnm.Print_Titles" localSheetId="10">'中沙乡'!$1:$6</definedName>
  </definedNames>
  <calcPr fullCalcOnLoad="1"/>
</workbook>
</file>

<file path=xl/sharedStrings.xml><?xml version="1.0" encoding="utf-8"?>
<sst xmlns="http://schemas.openxmlformats.org/spreadsheetml/2006/main" count="873" uniqueCount="314">
  <si>
    <t>申报单位：</t>
  </si>
  <si>
    <t>单位：元、人、日、年</t>
  </si>
  <si>
    <t>序
号</t>
  </si>
  <si>
    <t>项目所在地</t>
  </si>
  <si>
    <t>项目所在村
农业人口数</t>
  </si>
  <si>
    <t>项目名称</t>
  </si>
  <si>
    <t>项目性质</t>
  </si>
  <si>
    <t>项目工程
预算总额</t>
  </si>
  <si>
    <t>村民实际筹资筹劳资金</t>
  </si>
  <si>
    <t>财政奖补资金</t>
  </si>
  <si>
    <t xml:space="preserve">
整合资金</t>
  </si>
  <si>
    <t>社会计划
捐款资金</t>
  </si>
  <si>
    <t>部门计划
配套资金</t>
  </si>
  <si>
    <t>村集体
积累资金</t>
  </si>
  <si>
    <t>一次
筹资年限</t>
  </si>
  <si>
    <t>乡镇</t>
  </si>
  <si>
    <t>村名</t>
  </si>
  <si>
    <t>总数</t>
  </si>
  <si>
    <t>其中
劳动力数</t>
  </si>
  <si>
    <t>金额合计</t>
  </si>
  <si>
    <t>村民筹资</t>
  </si>
  <si>
    <t>村民以资代劳</t>
  </si>
  <si>
    <t>合计</t>
  </si>
  <si>
    <t>县级</t>
  </si>
  <si>
    <t>设区市级</t>
  </si>
  <si>
    <t>省级</t>
  </si>
  <si>
    <t>金额</t>
  </si>
  <si>
    <t>筹资人数</t>
  </si>
  <si>
    <t>总工日</t>
  </si>
  <si>
    <t>筹劳人数</t>
  </si>
  <si>
    <t>安远镇</t>
  </si>
  <si>
    <t>当年申报</t>
  </si>
  <si>
    <t>126000</t>
  </si>
  <si>
    <t>504000</t>
  </si>
  <si>
    <t>50000</t>
  </si>
  <si>
    <t>200000</t>
  </si>
  <si>
    <t>东桥村</t>
  </si>
  <si>
    <t>24000</t>
  </si>
  <si>
    <t>96000</t>
  </si>
  <si>
    <t>伍坊村</t>
  </si>
  <si>
    <t>28000</t>
  </si>
  <si>
    <t>112000</t>
  </si>
  <si>
    <t>黄塘村</t>
  </si>
  <si>
    <t>12000</t>
  </si>
  <si>
    <t>48000</t>
  </si>
  <si>
    <t>营上村</t>
  </si>
  <si>
    <t>岩前村</t>
  </si>
  <si>
    <t>小计</t>
  </si>
  <si>
    <t>济村村</t>
  </si>
  <si>
    <t>罗家村</t>
  </si>
  <si>
    <t>曹坊镇</t>
  </si>
  <si>
    <t>根竹村</t>
  </si>
  <si>
    <t>罗溪村</t>
  </si>
  <si>
    <t>滑石村</t>
  </si>
  <si>
    <t>官地村</t>
  </si>
  <si>
    <t>黄金进村</t>
  </si>
  <si>
    <t>上山地农民活动场所800平方米，边沟80米。</t>
  </si>
  <si>
    <t>宝丰村</t>
  </si>
  <si>
    <t>曾家背村</t>
  </si>
  <si>
    <t>村内道路：墙背坑通组路硬化长350米，宽3.5米，厚0.18米</t>
  </si>
  <si>
    <t>上曹村</t>
  </si>
  <si>
    <t>陂岭尾桥梁：长16.5米，宽6米，高5米</t>
  </si>
  <si>
    <t>方田村</t>
  </si>
  <si>
    <t>村头村</t>
  </si>
  <si>
    <t>大罗村</t>
  </si>
  <si>
    <t>南城村</t>
  </si>
  <si>
    <t>治平乡</t>
  </si>
  <si>
    <t>治平村</t>
  </si>
  <si>
    <t>坪埔村</t>
  </si>
  <si>
    <t>泥坑村</t>
  </si>
  <si>
    <t>彭坊村</t>
  </si>
  <si>
    <t>社福村</t>
  </si>
  <si>
    <t>田畲村</t>
  </si>
  <si>
    <t>湖背角村</t>
  </si>
  <si>
    <t>园坑便民桥建设：桥长6.5米，宽5米，高2.5米，两边护岸各长10米高2.5米</t>
  </si>
  <si>
    <t>泉上镇</t>
  </si>
  <si>
    <t>小吴村</t>
  </si>
  <si>
    <t>三坑村</t>
  </si>
  <si>
    <t>南田村</t>
  </si>
  <si>
    <t>邓坊村</t>
  </si>
  <si>
    <t>官坑村</t>
  </si>
  <si>
    <t>张家地</t>
  </si>
  <si>
    <t>20000</t>
  </si>
  <si>
    <t>禾口村</t>
  </si>
  <si>
    <t>拱桥村</t>
  </si>
  <si>
    <t>大路村</t>
  </si>
  <si>
    <t>陂下村</t>
  </si>
  <si>
    <t>石壁镇</t>
  </si>
  <si>
    <t>高际坑水口桥梁建设：长9米，宽5米，高9米</t>
  </si>
  <si>
    <t>朱王村</t>
  </si>
  <si>
    <t>光亮村</t>
  </si>
  <si>
    <t>枫树凹至福茶岌路面硬化（重点示范项目）：全长1.3千米，宽3.5米，厚0.18米</t>
  </si>
  <si>
    <t>高地村</t>
  </si>
  <si>
    <t>下坪村</t>
  </si>
  <si>
    <t>中坪段至大岌通组公路硬化：全长2千米，宽3米，厚0.18米</t>
  </si>
  <si>
    <t>下坪埔停车场:占地面积525平方米，设停车位30个，其中长35米，宽15米，稳定层厚15厘米，面层防水砖厚5厘米</t>
  </si>
  <si>
    <t>治平畲族乡泥坑村叶寮塅上农田机耕路硬化：全长700米，宽3米，厚度0.18米,稳定层0.12米,排水沟700米,涵洞8处48米</t>
  </si>
  <si>
    <t>幸福院工程：占地面积90平方米，2层，建筑面积180平方米</t>
  </si>
  <si>
    <t>福坑环境整治：共两口池塘清淤泥，清淤量900立方米，两池塘周围砌挡墙320米，高4米</t>
  </si>
  <si>
    <t>赖屋坑通组路硬化工程：全长820米，宽3米，厚0.18米</t>
  </si>
  <si>
    <t>66000</t>
  </si>
  <si>
    <t>264000</t>
  </si>
  <si>
    <t>小计</t>
  </si>
  <si>
    <t>张垣村</t>
  </si>
  <si>
    <t>村内道路:张垣至大畲公路拓宽，全长4.26千米、拓宽1.5米，厚0.18米</t>
  </si>
  <si>
    <t>当年申报   重点项目</t>
  </si>
  <si>
    <t>村内道路：岩下窠道路硬化工程全长350米，宽4米，厚0.18米、钢筋步道700米、台阶步道420米</t>
  </si>
  <si>
    <t>当年申报   重点项目</t>
  </si>
  <si>
    <t>马家村</t>
  </si>
  <si>
    <t>村内道路:双溪口水库至新坑通组路,全长1千米，宽2.8米，厚0.18米</t>
  </si>
  <si>
    <t>路灯:观音桥、王家坊、长顺头安装路灯47盏</t>
  </si>
  <si>
    <t>村内道路:苦竹坑至东桥村村部通组路，全长0.9千米，宽3米，厚0.18米</t>
  </si>
  <si>
    <t>村内道路:王家村环村道路硬化全长330米，宽3米，厚0.18米</t>
  </si>
  <si>
    <t>20000</t>
  </si>
  <si>
    <t>80000</t>
  </si>
  <si>
    <t>村内道路：郑坊桥横山下道路硬化全长330米，宽3米，厚0.18米</t>
  </si>
  <si>
    <t>安乐镇</t>
  </si>
  <si>
    <t>谢坊村</t>
  </si>
  <si>
    <t>三大村</t>
  </si>
  <si>
    <t>路灯：牛牙岐、杨四、高排上等组路灯亮化64盏</t>
  </si>
  <si>
    <t>赖畲村</t>
  </si>
  <si>
    <t>路灯:曹家排至龙地自然村6米杆50盏</t>
  </si>
  <si>
    <t>40000</t>
  </si>
  <si>
    <t>160000</t>
  </si>
  <si>
    <t>刘坊村</t>
  </si>
  <si>
    <t>村内道路：公路至蔡屋组道路拓宽硬化工程长270米、宽4.5米、厚0.2米。</t>
  </si>
  <si>
    <t>当年申报</t>
  </si>
  <si>
    <t>马家围村</t>
  </si>
  <si>
    <t>村内道路：马家围至田橑下道路硬化工程长300米、宽3.5米、厚0.2米。</t>
  </si>
  <si>
    <t>罗坊村</t>
  </si>
  <si>
    <t>路灯：梧坊组、松林组路灯亮化工程37盏</t>
  </si>
  <si>
    <t>丁坑口村</t>
  </si>
  <si>
    <t>村内道路：张河坑道路硬化工程长300米、宽3米、厚0.18米。</t>
  </si>
  <si>
    <t>城门村</t>
  </si>
  <si>
    <t>村内道路：中坑-碗厂道路硬化长600米、宽3.5米、厚0.18米</t>
  </si>
  <si>
    <t>当年申报   重点项目</t>
  </si>
  <si>
    <t>彭高村</t>
  </si>
  <si>
    <t>村内农民活动中心：一层，建筑面积338平方米。</t>
  </si>
  <si>
    <t>店上村</t>
  </si>
  <si>
    <t>村庄环境整治:村中心农民公园三个塘2000平方米污水整治、公园空地硬化900平方米</t>
  </si>
  <si>
    <t>邓坊村</t>
  </si>
  <si>
    <t>村内道路：渔钦组道路硬化长780米、宽3米、厚0.18米</t>
  </si>
  <si>
    <t>谌坑村</t>
  </si>
  <si>
    <t>村内道路：横坑道路硬化长650米、宽3米、厚0.18米</t>
  </si>
  <si>
    <t>淮土镇</t>
  </si>
  <si>
    <t>仕边村</t>
  </si>
  <si>
    <t>村内道路：仕边村至坪塘道路硬化工程，路面长1200米、宽3米、厚0.18米，路基及附属工程。</t>
  </si>
  <si>
    <t>团结村</t>
  </si>
  <si>
    <t>路灯亮化工程：团结至桥头杆高8米路灯63盏，杆高3米庭院灯15盏，杆高10米景观灯1盏。</t>
  </si>
  <si>
    <t>淮阳村</t>
  </si>
  <si>
    <t>村内道路：北大路长160米、宽3.5米、厚0.18米；校园路长45米、宽3米、厚0.18米；卖鸡弄长45米、宽3米、厚0.18米；沙墩下长150米、宽3米、厚0.18米路面硬化及新建一村道路维修护陂砌体80m³。</t>
  </si>
  <si>
    <t>禾坑村</t>
  </si>
  <si>
    <t>路灯亮化工程：竹篙排、油坑背、背湖岭等安装6米杆高太阳能路灯98盏。</t>
  </si>
  <si>
    <t>磜下村</t>
  </si>
  <si>
    <t>老年活动中心二期改造工程：改造活动中心416㎡，翻新屋顶、门窗、地板等</t>
  </si>
  <si>
    <t>田背村</t>
  </si>
  <si>
    <t>路灯亮化工程：新村、官中、左坑、上田背、巫家屋、内坑口等路灯杆高8米路灯45盏，</t>
  </si>
  <si>
    <t>大王村</t>
  </si>
  <si>
    <t>村内道路：太子庙至上片通组路基长290米宽6.5米</t>
  </si>
  <si>
    <t>水东村</t>
  </si>
  <si>
    <t>村内道路：大坑里至猪头山路面硬化工程硬化路面长460米、宽3米、厚0.18米及路基工程。</t>
  </si>
  <si>
    <t>五星村</t>
  </si>
  <si>
    <t>农村饮用水：村部至塘家山自来水管网工程：安装50mmPE管1600米</t>
  </si>
  <si>
    <t>水茜镇</t>
  </si>
  <si>
    <t>庙前村</t>
  </si>
  <si>
    <t>庙前畲族村街道环境整治提升工程：畲族元素雨蓬长500米、畲族风景文化墙50米、双板桥大理石护栏40米、灯笼160个等</t>
  </si>
  <si>
    <t>当年申报    重点项目</t>
  </si>
  <si>
    <t>沿溪村</t>
  </si>
  <si>
    <t>村内道路：坳背科中心组至河龙乡前进村连接线道路硬化工程（长500米、宽3米、厚0.18米）</t>
  </si>
  <si>
    <t>张坊村</t>
  </si>
  <si>
    <t>农村幸福院改建工程：（餐厅、活动场所、棋牌室改造、周围环境整治等）</t>
  </si>
  <si>
    <t>当年申报</t>
  </si>
  <si>
    <t>25162</t>
  </si>
  <si>
    <t>100648</t>
  </si>
  <si>
    <t>水茜村</t>
  </si>
  <si>
    <t>村内道路：戴家源至河坑组道路硬化工程（长1000米、宽3米、厚0.18米）</t>
  </si>
  <si>
    <t>23124</t>
  </si>
  <si>
    <t>92496</t>
  </si>
  <si>
    <t>杨城村</t>
  </si>
  <si>
    <t>农村幸福院改建工程：（屋顶立面改造180平方米、院内大坪硬化120平方米等）</t>
  </si>
  <si>
    <t>22967</t>
  </si>
  <si>
    <t>91869</t>
  </si>
  <si>
    <t>安寨村</t>
  </si>
  <si>
    <t>水东坑停车场工程：2600平方米、厚0.20米</t>
  </si>
  <si>
    <t>17799</t>
  </si>
  <si>
    <t>71197</t>
  </si>
  <si>
    <t>下洋村</t>
  </si>
  <si>
    <t>村内道路：岭上至岭下组道路硬化工程长600米、宽3米、厚0.18米</t>
  </si>
  <si>
    <t>河龙乡</t>
  </si>
  <si>
    <t>前进村</t>
  </si>
  <si>
    <t>冠群组休闲广场建设工程：广场800平方米，绿化200平方，道路拓宽100米，护坡浆砌20米，石制休闲桌椅等</t>
  </si>
  <si>
    <t>高阳村</t>
  </si>
  <si>
    <t>村内道路：水口至村部街道改造工程长260米，宽10米</t>
  </si>
  <si>
    <t xml:space="preserve"> 当年申报  重点项目</t>
  </si>
  <si>
    <t>大洋村</t>
  </si>
  <si>
    <t>大洋村口休闲广场建设工程:500平方米，具体包括绿化带，凉亭及其它休闲娱乐设施）</t>
  </si>
  <si>
    <t>永建村</t>
  </si>
  <si>
    <t>村内道路：村头至沙坑段道路硬化长800米，宽3米，厚0.18米</t>
  </si>
  <si>
    <t>下伊村</t>
  </si>
  <si>
    <t>下伊村贡米园区休闲广场建设工程300平方米，具体包括绿化、凉亭、步道等</t>
  </si>
  <si>
    <t>当年申报</t>
  </si>
  <si>
    <t>明珠村</t>
  </si>
  <si>
    <t>明珠村小横排休闲广场一期工程建设400平方米，具体包括花圃、休闲设施设备</t>
  </si>
  <si>
    <t>济村乡</t>
  </si>
  <si>
    <t>芙蓉下组环境综合整治提升：①安装路灯（中华灯）15盏，高11米；②绿化：桂花树150棵、球形树20棵、绿篱1000平方米</t>
  </si>
  <si>
    <t>路灯：古背桥至沙公陂太阳能路灯60盏，高8米</t>
  </si>
  <si>
    <t>武层村</t>
  </si>
  <si>
    <t>路灯：中心村至义昌源自然村公路边太阳能路灯8米杆43盏</t>
  </si>
  <si>
    <t>神坛坝村</t>
  </si>
  <si>
    <t>村内道路：溪背组道路硬化长340米，宽3米，厚0.18米</t>
  </si>
  <si>
    <t>上龙头村</t>
  </si>
  <si>
    <t>寿园里组自来水工程：1200米水管，水池一座长4米、宽4米、高2米，过滤池一个长2米、宽2米、高2米，小水坝一座长6米、上底1米、下底1.5米、高1米。</t>
  </si>
  <si>
    <t>新田村</t>
  </si>
  <si>
    <t>农民休闲公园：龙头沟步道50米、宽2米，公厕一个</t>
  </si>
  <si>
    <t>肖家村</t>
  </si>
  <si>
    <t>村内道路：山背组道路硬化长220米，宽3.5米，厚0.18米</t>
  </si>
  <si>
    <t>昆岗村</t>
  </si>
  <si>
    <t>其他小型水利设施：村中心水沟400米，高0.4米、宽0.6米。</t>
  </si>
  <si>
    <t>长坊村</t>
  </si>
  <si>
    <t>村内道路：拓宽庙门口至长永组沙公坝道路硬化400米、宽1.5米、厚0.18米</t>
  </si>
  <si>
    <t>村内道路：环村路路面硬化长800米宽3.5米、厚0.18米。</t>
  </si>
  <si>
    <t>当年申报
重点项目</t>
  </si>
  <si>
    <t>下曹村</t>
  </si>
  <si>
    <t>路灯：烟草站门口至下曹过境线末端（老鼠丁）50盏</t>
  </si>
  <si>
    <t>路灯：村口至涂家屋路灯安装55盏</t>
  </si>
  <si>
    <t>路灯：张地岭、燕子塘、彭家庄各安装10盏；村部至大塘尾路口安装25盏</t>
  </si>
  <si>
    <t>路灯：纵八线接口至上黄茶庭边安装路灯35盏</t>
  </si>
  <si>
    <t>乌石坑危桥改造：长13米，宽5米</t>
  </si>
  <si>
    <t>当年申报    重点项目</t>
  </si>
  <si>
    <t>中沙乡</t>
  </si>
  <si>
    <t>下沙村</t>
  </si>
  <si>
    <t>村内道路：孙家湖组道路硬化全长460米，宽6.5米，厚0.18米</t>
  </si>
  <si>
    <t>石门村</t>
  </si>
  <si>
    <t>路灯安装：环村安装路灯80盏</t>
  </si>
  <si>
    <t>楼家村</t>
  </si>
  <si>
    <t>路灯安装：新建组、小池屋、群英组安装路灯30盏</t>
  </si>
  <si>
    <t>半溪村</t>
  </si>
  <si>
    <t>污水管网建设：(村部周围，长度1200米）</t>
  </si>
  <si>
    <t>练畲村</t>
  </si>
  <si>
    <t>练畲、埔上组安全饮用水改建：沉淀池1个、管道1200米</t>
  </si>
  <si>
    <t>廖家村</t>
  </si>
  <si>
    <t>路灯安装：廖家组、竹林场25盏</t>
  </si>
  <si>
    <t>樟荣村</t>
  </si>
  <si>
    <t>文化广场建设：村部门口硬化、绿化400平方米</t>
  </si>
  <si>
    <t>新江坝至黄金岌道路硬化工程：长1.85千米、宽3米、厚0.18米</t>
  </si>
  <si>
    <t>泉上村</t>
  </si>
  <si>
    <t>檀河沿街防洪堤护栏安装1275米</t>
  </si>
  <si>
    <t>黄新村</t>
  </si>
  <si>
    <t>农村饮用水：黄新上壁至泉正赖田自来水管网工程（φ200PVC-U管长4571米）</t>
  </si>
  <si>
    <t>谢新村</t>
  </si>
  <si>
    <t>村内道路：谢坊组至谢坑道路硬化长900米、宽3米、厚0.18米</t>
  </si>
  <si>
    <t>豪亨村</t>
  </si>
  <si>
    <t>东边组休闲广场：硬化306㎡（长17米×宽18米)</t>
  </si>
  <si>
    <t>城郊镇</t>
  </si>
  <si>
    <t>巫高村</t>
  </si>
  <si>
    <t>村级公共活动场所：早禾排停车坪2200平方米，厚0.18米</t>
  </si>
  <si>
    <t>下巫坊村</t>
  </si>
  <si>
    <t>村级公共活动场所：圩上停车坪1480平方米，厚0.18米</t>
  </si>
  <si>
    <t>连屋村</t>
  </si>
  <si>
    <t>村内道路：拓宽205线至坝内公路，长1000米、宽1.5米、厚0.18米</t>
  </si>
  <si>
    <t>上畲村</t>
  </si>
  <si>
    <t>村内水渠：上畲至水才才现浇水渠长2100米、宽0.4米、高0.4米</t>
  </si>
  <si>
    <t>高堑村</t>
  </si>
  <si>
    <t>路灯：直属库至敬老院路灯30盏</t>
  </si>
  <si>
    <t>茶湖江村</t>
  </si>
  <si>
    <t>村内道路：拓宽上村组路长200米、宽2米、厚0.18米</t>
  </si>
  <si>
    <t>马元亭村</t>
  </si>
  <si>
    <t>路灯：马元亭至雷坊25盏</t>
  </si>
  <si>
    <t>九柏嵊村</t>
  </si>
  <si>
    <t>路灯：牛头、大阮、乌站溪、水才才、禾尚陂小组22盏</t>
  </si>
  <si>
    <t>村内道路：上村至山下垄里机耕路道路硬化（长900米、宽3米、厚0.18米）</t>
  </si>
  <si>
    <t>路灯：过屋里桃树窝路灯6盏，陈屋至陈坑里路灯20盏，上塘至下塘5盏</t>
  </si>
  <si>
    <t xml:space="preserve">当年申报   </t>
  </si>
  <si>
    <t>村内道路：禾口主街道至南金寨长120米，宽12米，厚0.22米，边沟0.6米×0.6米×120米</t>
  </si>
  <si>
    <t>葛腾凹农民休闲广场：（1、透水砖文化广场：600㎡；2、花岗岩场景广场：180㎡；3、河卵石步道：95㎡；4、木制文化长廊：35㎡；5、木制六角纪念亭：1个；6、植草砖停车场：180㎡；7、草坪360㎡；8、地被苗种植：120㎡</t>
  </si>
  <si>
    <t>村内道路：307线至井水窠道路硬化长510米、宽3米、厚0.18米</t>
  </si>
  <si>
    <t>湖村镇</t>
  </si>
  <si>
    <t>城南镇</t>
  </si>
  <si>
    <t>小计</t>
  </si>
  <si>
    <t>上坪村</t>
  </si>
  <si>
    <t>当年申报   重点项目</t>
  </si>
  <si>
    <t>龙下窠</t>
  </si>
  <si>
    <t>肖家村</t>
  </si>
  <si>
    <t>茜坑畲族村</t>
  </si>
  <si>
    <t>村内道路：盖竹组至大元组道路硬化工程，全长650米、宽4米、厚0.18米、垫层0.1米</t>
  </si>
  <si>
    <t>城南村</t>
  </si>
  <si>
    <t>村内水渠：斑竹至石螺坑水渠修复工程，水泥现浇全长300米，规格：高0.5米、宽0.5米</t>
  </si>
  <si>
    <t>水口村</t>
  </si>
  <si>
    <t>环村路灯：1组、2组、3组6米连体杆60W路灯45盏</t>
  </si>
  <si>
    <t>横锁村</t>
  </si>
  <si>
    <t>村内道路：老知青点至下坊道路硬化工程，全长400米、宽3米、厚0.18米、垫层0.1米</t>
  </si>
  <si>
    <t>村内道路：（井坑里至坝里：主道长220米、宽6.5米、厚0.15米；次道4条分别为长50米、宽3米；长50米、宽3.5米；长55米，宽4米；长60米，宽6米）</t>
  </si>
  <si>
    <t>当年申报    重点项目</t>
  </si>
  <si>
    <t>村内安全饮用水：(古坑片拦水坝砌体120立方米、过滤池容量30立方米、蓄水池容量100立方米、引水菅道1900米)</t>
  </si>
  <si>
    <t>村内安全饮用水：张山坑取水池5个，过滤池容量15m³，蓄水池容量108m³，引水菅道3800m)</t>
  </si>
  <si>
    <t>坑尾环境整治：整治沟渠500米,改造池塘8个，新建栅栏600米</t>
  </si>
  <si>
    <t>村内道路：村口至坝上塅路面建设工程，步道长560米、宽3米及道路硬化全长240米、宽3米、厚0.18米、垫层0.1米</t>
  </si>
  <si>
    <t>村内道路：龙下窠至蓬源组道路硬化工程，全长920米、宽3米、厚0.18米、垫层0.1米</t>
  </si>
  <si>
    <t>村内安全饮用水：肖家组至南歧段村内安全饮用水建设工程，全长水管线4800米、长5米、宽5米、高2米、的过滤清水池2座</t>
  </si>
  <si>
    <t>7000</t>
  </si>
  <si>
    <t>38000</t>
  </si>
  <si>
    <t>25000</t>
  </si>
  <si>
    <t>21000</t>
  </si>
  <si>
    <t>桥梁：大路背桥梁改造（长10米、宽5米、高4米）</t>
  </si>
  <si>
    <t>村内道路：庙背至人子山道路硬化（长220米、宽3米、厚0.18米）及附属工程</t>
  </si>
  <si>
    <t>村内道路：羊古皮至大寨道路硬化（长701米、宽3米、厚0.18米）</t>
  </si>
  <si>
    <t>村内道路：黄泥排至大坑园路面硬化（长300米、宽3米、厚0.18米）</t>
  </si>
  <si>
    <t>村内道路：高车至沙背坑道路硬化（长300米、宽3米、厚0.18米）</t>
  </si>
  <si>
    <t>中心村村庄整治：（围栏160米、铺透水砖350平方米、石椅5把）</t>
  </si>
  <si>
    <t>方田乡</t>
  </si>
  <si>
    <t>罗屋甲村庄环境整治：（1）新建1.2米步道300米（2）绿化带360平方米（2）路灯亮化工程6盏。</t>
  </si>
  <si>
    <t>松树坝绿化：(铺马尼拉草皮2000 ㎡，绿化带：红叶石楠、映出红、桅子花、红花继木1000 ㎡，种植：红花继木球50株，山茶花50株，樟树10株，桂花10株，罗汉松3株）)</t>
  </si>
  <si>
    <t xml:space="preserve">  宁化县2019年度村级公益事业建设一事一议财政奖补项目资金计划表</t>
  </si>
  <si>
    <t>刘村村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</si>
</sst>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);[Red]\(0.0\)"/>
    <numFmt numFmtId="179" formatCode="0.00_);[Red]\(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u val="single"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name val="Cambria"/>
      <family val="0"/>
    </font>
    <font>
      <b/>
      <sz val="10"/>
      <name val="Cambria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 applyProtection="1">
      <alignment horizontal="center" vertical="center" wrapText="1"/>
      <protection locked="0"/>
    </xf>
    <xf numFmtId="176" fontId="47" fillId="0" borderId="10" xfId="40" applyNumberFormat="1" applyFont="1" applyFill="1" applyBorder="1" applyAlignment="1">
      <alignment horizontal="left" vertical="center" wrapText="1"/>
      <protection/>
    </xf>
    <xf numFmtId="176" fontId="47" fillId="0" borderId="10" xfId="40" applyNumberFormat="1" applyFont="1" applyBorder="1" applyAlignment="1">
      <alignment horizontal="center" vertical="center" wrapText="1"/>
      <protection/>
    </xf>
    <xf numFmtId="176" fontId="47" fillId="0" borderId="10" xfId="40" applyNumberFormat="1" applyFont="1" applyBorder="1" applyAlignment="1">
      <alignment horizontal="center" vertical="center"/>
      <protection/>
    </xf>
    <xf numFmtId="176" fontId="6" fillId="0" borderId="10" xfId="40" applyNumberFormat="1" applyFont="1" applyFill="1" applyBorder="1" applyAlignment="1">
      <alignment horizontal="center"/>
      <protection/>
    </xf>
    <xf numFmtId="176" fontId="6" fillId="0" borderId="10" xfId="40" applyNumberFormat="1" applyFont="1" applyBorder="1" applyAlignment="1">
      <alignment horizontal="center" vertical="center"/>
      <protection/>
    </xf>
    <xf numFmtId="176" fontId="47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left" vertical="center" wrapText="1"/>
    </xf>
    <xf numFmtId="176" fontId="47" fillId="0" borderId="10" xfId="0" applyNumberFormat="1" applyFont="1" applyBorder="1" applyAlignment="1">
      <alignment horizontal="left" vertical="center"/>
    </xf>
    <xf numFmtId="176" fontId="47" fillId="0" borderId="10" xfId="0" applyNumberFormat="1" applyFont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right" vertical="center" wrapText="1"/>
    </xf>
    <xf numFmtId="177" fontId="47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76" fontId="49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176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left" vertical="center" wrapText="1"/>
    </xf>
    <xf numFmtId="176" fontId="47" fillId="0" borderId="1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Alignment="1">
      <alignment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right" vertical="center" wrapText="1"/>
    </xf>
    <xf numFmtId="176" fontId="47" fillId="0" borderId="10" xfId="0" applyNumberFormat="1" applyFont="1" applyBorder="1" applyAlignment="1">
      <alignment horizontal="right" vertical="center"/>
    </xf>
    <xf numFmtId="176" fontId="47" fillId="0" borderId="10" xfId="0" applyNumberFormat="1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textRotation="255"/>
    </xf>
    <xf numFmtId="0" fontId="47" fillId="0" borderId="16" xfId="0" applyFont="1" applyBorder="1" applyAlignment="1">
      <alignment horizontal="center" vertical="center" textRotation="255"/>
    </xf>
    <xf numFmtId="0" fontId="47" fillId="0" borderId="13" xfId="0" applyFont="1" applyBorder="1" applyAlignment="1">
      <alignment horizontal="center" vertical="center" textRotation="255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textRotation="255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textRotation="255"/>
    </xf>
    <xf numFmtId="0" fontId="47" fillId="0" borderId="19" xfId="0" applyFont="1" applyBorder="1" applyAlignment="1">
      <alignment horizontal="center" vertical="center" textRotation="255"/>
    </xf>
    <xf numFmtId="0" fontId="47" fillId="0" borderId="20" xfId="0" applyFont="1" applyBorder="1" applyAlignment="1">
      <alignment horizontal="center" vertical="center" textRotation="255"/>
    </xf>
    <xf numFmtId="176" fontId="47" fillId="0" borderId="15" xfId="0" applyNumberFormat="1" applyFont="1" applyFill="1" applyBorder="1" applyAlignment="1">
      <alignment horizontal="center" vertical="center" textRotation="255"/>
    </xf>
    <xf numFmtId="176" fontId="47" fillId="0" borderId="16" xfId="0" applyNumberFormat="1" applyFont="1" applyFill="1" applyBorder="1" applyAlignment="1">
      <alignment horizontal="center" vertical="center" textRotation="255"/>
    </xf>
    <xf numFmtId="176" fontId="47" fillId="0" borderId="13" xfId="0" applyNumberFormat="1" applyFont="1" applyFill="1" applyBorder="1" applyAlignment="1">
      <alignment horizontal="center" vertical="center" textRotation="255"/>
    </xf>
    <xf numFmtId="0" fontId="49" fillId="0" borderId="10" xfId="0" applyFont="1" applyBorder="1" applyAlignment="1">
      <alignment horizontal="center" vertical="center" textRotation="255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1">
      <selection activeCell="F15" sqref="F15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18.75" customHeight="1">
      <c r="A7" s="16"/>
      <c r="B7" s="85" t="s">
        <v>30</v>
      </c>
      <c r="C7" s="80" t="s">
        <v>102</v>
      </c>
      <c r="D7" s="81"/>
      <c r="E7" s="82"/>
      <c r="F7" s="10"/>
      <c r="G7" s="11"/>
      <c r="H7" s="12">
        <f>H8+H9+H10+H11+H12+H13+H14</f>
        <v>2980000</v>
      </c>
      <c r="I7" s="12"/>
      <c r="J7" s="12"/>
      <c r="K7" s="12"/>
      <c r="L7" s="12"/>
      <c r="M7" s="12"/>
      <c r="N7" s="12"/>
      <c r="O7" s="12">
        <f aca="true" t="shared" si="0" ref="O7:V7">O8+O9+O10+O11+O12+O13+O14</f>
        <v>1630000</v>
      </c>
      <c r="P7" s="12">
        <f t="shared" si="0"/>
        <v>326000</v>
      </c>
      <c r="Q7" s="12"/>
      <c r="R7" s="12">
        <f t="shared" si="0"/>
        <v>1304000</v>
      </c>
      <c r="S7" s="13"/>
      <c r="T7" s="13"/>
      <c r="U7" s="13">
        <f t="shared" si="0"/>
        <v>1020000</v>
      </c>
      <c r="V7" s="13">
        <f t="shared" si="0"/>
        <v>330000</v>
      </c>
      <c r="W7" s="13"/>
      <c r="X7" s="72"/>
      <c r="AA7" s="72"/>
      <c r="AB7" s="72"/>
    </row>
    <row r="8" spans="1:28" s="15" customFormat="1" ht="29.25" customHeight="1">
      <c r="A8" s="11">
        <v>1</v>
      </c>
      <c r="B8" s="86"/>
      <c r="C8" s="17" t="s">
        <v>103</v>
      </c>
      <c r="D8" s="11">
        <v>2590</v>
      </c>
      <c r="E8" s="11">
        <v>1555</v>
      </c>
      <c r="F8" s="18" t="s">
        <v>104</v>
      </c>
      <c r="G8" s="19" t="s">
        <v>105</v>
      </c>
      <c r="H8" s="20">
        <v>1100000</v>
      </c>
      <c r="I8" s="20"/>
      <c r="J8" s="20"/>
      <c r="K8" s="9"/>
      <c r="L8" s="20"/>
      <c r="M8" s="20"/>
      <c r="N8" s="9"/>
      <c r="O8" s="9">
        <v>630000</v>
      </c>
      <c r="P8" s="20" t="s">
        <v>32</v>
      </c>
      <c r="Q8" s="9"/>
      <c r="R8" s="20" t="s">
        <v>33</v>
      </c>
      <c r="S8" s="14"/>
      <c r="T8" s="14"/>
      <c r="U8" s="14">
        <v>460000</v>
      </c>
      <c r="V8" s="14">
        <v>10000</v>
      </c>
      <c r="W8" s="14"/>
      <c r="X8" s="72"/>
      <c r="AA8" s="72"/>
      <c r="AB8" s="72"/>
    </row>
    <row r="9" spans="1:28" s="15" customFormat="1" ht="30" customHeight="1">
      <c r="A9" s="11">
        <v>2</v>
      </c>
      <c r="B9" s="86"/>
      <c r="C9" s="17" t="s">
        <v>46</v>
      </c>
      <c r="D9" s="11">
        <v>2341</v>
      </c>
      <c r="E9" s="21">
        <v>1393</v>
      </c>
      <c r="F9" s="22" t="s">
        <v>106</v>
      </c>
      <c r="G9" s="19" t="s">
        <v>107</v>
      </c>
      <c r="H9" s="23">
        <v>800000</v>
      </c>
      <c r="I9" s="23"/>
      <c r="J9" s="23"/>
      <c r="K9" s="24"/>
      <c r="L9" s="23"/>
      <c r="M9" s="23"/>
      <c r="N9" s="24"/>
      <c r="O9" s="24">
        <v>330000</v>
      </c>
      <c r="P9" s="23" t="s">
        <v>100</v>
      </c>
      <c r="Q9" s="24"/>
      <c r="R9" s="23" t="s">
        <v>101</v>
      </c>
      <c r="S9" s="25"/>
      <c r="T9" s="26"/>
      <c r="U9" s="25">
        <v>460000</v>
      </c>
      <c r="V9" s="26">
        <v>10000</v>
      </c>
      <c r="W9" s="14"/>
      <c r="X9" s="72"/>
      <c r="AA9" s="72"/>
      <c r="AB9" s="72"/>
    </row>
    <row r="10" spans="1:28" s="15" customFormat="1" ht="28.5" customHeight="1">
      <c r="A10" s="11">
        <v>3</v>
      </c>
      <c r="B10" s="86"/>
      <c r="C10" s="17" t="s">
        <v>108</v>
      </c>
      <c r="D10" s="11">
        <v>1219</v>
      </c>
      <c r="E10" s="11">
        <v>774</v>
      </c>
      <c r="F10" s="18" t="s">
        <v>109</v>
      </c>
      <c r="G10" s="19" t="s">
        <v>107</v>
      </c>
      <c r="H10" s="20">
        <v>350000</v>
      </c>
      <c r="I10" s="20"/>
      <c r="J10" s="20"/>
      <c r="K10" s="9"/>
      <c r="L10" s="20"/>
      <c r="M10" s="20"/>
      <c r="N10" s="9"/>
      <c r="O10" s="9">
        <v>250000</v>
      </c>
      <c r="P10" s="20" t="s">
        <v>34</v>
      </c>
      <c r="Q10" s="9"/>
      <c r="R10" s="20" t="s">
        <v>35</v>
      </c>
      <c r="S10" s="14"/>
      <c r="T10" s="14"/>
      <c r="U10" s="14"/>
      <c r="V10" s="14">
        <v>100000</v>
      </c>
      <c r="W10" s="14"/>
      <c r="X10" s="72"/>
      <c r="AA10" s="72"/>
      <c r="AB10" s="72"/>
    </row>
    <row r="11" spans="1:28" s="15" customFormat="1" ht="15.75" customHeight="1">
      <c r="A11" s="11">
        <v>4</v>
      </c>
      <c r="B11" s="86"/>
      <c r="C11" s="17" t="s">
        <v>45</v>
      </c>
      <c r="D11" s="11">
        <v>2386</v>
      </c>
      <c r="E11" s="21">
        <v>1453</v>
      </c>
      <c r="F11" s="27" t="s">
        <v>110</v>
      </c>
      <c r="G11" s="19" t="s">
        <v>31</v>
      </c>
      <c r="H11" s="20">
        <v>170000</v>
      </c>
      <c r="I11" s="20"/>
      <c r="J11" s="20"/>
      <c r="K11" s="9"/>
      <c r="L11" s="20"/>
      <c r="M11" s="20"/>
      <c r="N11" s="9"/>
      <c r="O11" s="9">
        <v>140000</v>
      </c>
      <c r="P11" s="20" t="s">
        <v>40</v>
      </c>
      <c r="Q11" s="9"/>
      <c r="R11" s="20" t="s">
        <v>41</v>
      </c>
      <c r="S11" s="28"/>
      <c r="T11" s="14"/>
      <c r="U11" s="28"/>
      <c r="V11" s="14">
        <v>30000</v>
      </c>
      <c r="W11" s="14"/>
      <c r="X11" s="72"/>
      <c r="AA11" s="72"/>
      <c r="AB11" s="72"/>
    </row>
    <row r="12" spans="1:28" s="15" customFormat="1" ht="27.75" customHeight="1">
      <c r="A12" s="11">
        <v>5</v>
      </c>
      <c r="B12" s="86"/>
      <c r="C12" s="17" t="s">
        <v>36</v>
      </c>
      <c r="D12" s="11">
        <v>2406</v>
      </c>
      <c r="E12" s="11">
        <v>1200</v>
      </c>
      <c r="F12" s="18" t="s">
        <v>111</v>
      </c>
      <c r="G12" s="19" t="s">
        <v>31</v>
      </c>
      <c r="H12" s="20">
        <v>270000</v>
      </c>
      <c r="I12" s="20"/>
      <c r="J12" s="20"/>
      <c r="K12" s="9"/>
      <c r="L12" s="20"/>
      <c r="M12" s="20"/>
      <c r="N12" s="9"/>
      <c r="O12" s="9">
        <v>120000</v>
      </c>
      <c r="P12" s="20" t="s">
        <v>37</v>
      </c>
      <c r="Q12" s="9"/>
      <c r="R12" s="20" t="s">
        <v>38</v>
      </c>
      <c r="S12" s="14"/>
      <c r="T12" s="14"/>
      <c r="U12" s="14">
        <v>100000</v>
      </c>
      <c r="V12" s="14">
        <v>50000</v>
      </c>
      <c r="W12" s="14"/>
      <c r="X12" s="72"/>
      <c r="AA12" s="72"/>
      <c r="AB12" s="72"/>
    </row>
    <row r="13" spans="1:28" s="15" customFormat="1" ht="24.75" customHeight="1">
      <c r="A13" s="11">
        <v>6</v>
      </c>
      <c r="B13" s="86"/>
      <c r="C13" s="17" t="s">
        <v>39</v>
      </c>
      <c r="D13" s="11">
        <v>2436</v>
      </c>
      <c r="E13" s="11">
        <v>1000</v>
      </c>
      <c r="F13" s="18" t="s">
        <v>112</v>
      </c>
      <c r="G13" s="19" t="s">
        <v>31</v>
      </c>
      <c r="H13" s="20">
        <v>200000</v>
      </c>
      <c r="I13" s="20"/>
      <c r="J13" s="20"/>
      <c r="K13" s="9"/>
      <c r="L13" s="20"/>
      <c r="M13" s="20"/>
      <c r="N13" s="9"/>
      <c r="O13" s="9">
        <v>100000</v>
      </c>
      <c r="P13" s="20" t="s">
        <v>113</v>
      </c>
      <c r="Q13" s="9"/>
      <c r="R13" s="20" t="s">
        <v>114</v>
      </c>
      <c r="S13" s="14"/>
      <c r="T13" s="14"/>
      <c r="U13" s="14"/>
      <c r="V13" s="14">
        <v>100000</v>
      </c>
      <c r="W13" s="14"/>
      <c r="X13" s="72"/>
      <c r="AA13" s="72"/>
      <c r="AB13" s="72"/>
    </row>
    <row r="14" spans="1:28" s="15" customFormat="1" ht="32.25" customHeight="1">
      <c r="A14" s="11">
        <v>7</v>
      </c>
      <c r="B14" s="87"/>
      <c r="C14" s="17" t="s">
        <v>42</v>
      </c>
      <c r="D14" s="11">
        <v>1000</v>
      </c>
      <c r="E14" s="21">
        <v>608</v>
      </c>
      <c r="F14" s="27" t="s">
        <v>115</v>
      </c>
      <c r="G14" s="19" t="s">
        <v>31</v>
      </c>
      <c r="H14" s="20">
        <v>90000</v>
      </c>
      <c r="I14" s="20"/>
      <c r="J14" s="20"/>
      <c r="K14" s="9"/>
      <c r="L14" s="20"/>
      <c r="M14" s="20"/>
      <c r="N14" s="9"/>
      <c r="O14" s="9">
        <v>60000</v>
      </c>
      <c r="P14" s="20" t="s">
        <v>43</v>
      </c>
      <c r="Q14" s="9"/>
      <c r="R14" s="20" t="s">
        <v>44</v>
      </c>
      <c r="S14" s="28"/>
      <c r="T14" s="14"/>
      <c r="U14" s="28"/>
      <c r="V14" s="14">
        <v>30000</v>
      </c>
      <c r="W14" s="14"/>
      <c r="X14" s="72"/>
      <c r="AA14" s="72"/>
      <c r="AB14" s="72"/>
    </row>
  </sheetData>
  <sheetProtection/>
  <mergeCells count="29">
    <mergeCell ref="D4:E4"/>
    <mergeCell ref="F4:F6"/>
    <mergeCell ref="G4:G6"/>
    <mergeCell ref="O4:R4"/>
    <mergeCell ref="S4:S6"/>
    <mergeCell ref="I4:N4"/>
    <mergeCell ref="V4:V6"/>
    <mergeCell ref="W4:W6"/>
    <mergeCell ref="A1:W1"/>
    <mergeCell ref="A3:E3"/>
    <mergeCell ref="R3:V3"/>
    <mergeCell ref="A4:A6"/>
    <mergeCell ref="B4:C4"/>
    <mergeCell ref="T4:T6"/>
    <mergeCell ref="I5:I6"/>
    <mergeCell ref="J5:K5"/>
    <mergeCell ref="H4:H6"/>
    <mergeCell ref="U4:U6"/>
    <mergeCell ref="L5:N5"/>
    <mergeCell ref="O5:O6"/>
    <mergeCell ref="P5:P6"/>
    <mergeCell ref="Q5:Q6"/>
    <mergeCell ref="R5:R6"/>
    <mergeCell ref="C7:E7"/>
    <mergeCell ref="B5:B6"/>
    <mergeCell ref="C5:C6"/>
    <mergeCell ref="D5:D6"/>
    <mergeCell ref="E5:E6"/>
    <mergeCell ref="B7:B14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7">
      <selection activeCell="F21" sqref="F21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30" customHeight="1">
      <c r="A7" s="79"/>
      <c r="B7" s="85" t="s">
        <v>277</v>
      </c>
      <c r="C7" s="80" t="s">
        <v>278</v>
      </c>
      <c r="D7" s="81"/>
      <c r="E7" s="82"/>
      <c r="F7" s="71"/>
      <c r="G7" s="19"/>
      <c r="H7" s="31">
        <v>1575000</v>
      </c>
      <c r="I7" s="20"/>
      <c r="J7" s="20"/>
      <c r="K7" s="9"/>
      <c r="L7" s="20"/>
      <c r="M7" s="20"/>
      <c r="N7" s="9"/>
      <c r="O7" s="12">
        <v>1160000</v>
      </c>
      <c r="P7" s="31">
        <v>232000</v>
      </c>
      <c r="Q7" s="12"/>
      <c r="R7" s="31">
        <v>928000</v>
      </c>
      <c r="S7" s="13"/>
      <c r="T7" s="13"/>
      <c r="U7" s="13"/>
      <c r="V7" s="13">
        <v>415000</v>
      </c>
      <c r="W7" s="14"/>
      <c r="X7" s="72"/>
      <c r="AA7" s="72"/>
      <c r="AB7" s="72"/>
    </row>
    <row r="8" spans="1:28" s="15" customFormat="1" ht="42" customHeight="1">
      <c r="A8" s="79">
        <v>1</v>
      </c>
      <c r="B8" s="86"/>
      <c r="C8" s="79" t="s">
        <v>279</v>
      </c>
      <c r="D8" s="79">
        <v>502</v>
      </c>
      <c r="E8" s="21">
        <v>321</v>
      </c>
      <c r="F8" s="71" t="s">
        <v>296</v>
      </c>
      <c r="G8" s="19" t="s">
        <v>280</v>
      </c>
      <c r="H8" s="20">
        <v>295000</v>
      </c>
      <c r="I8" s="20"/>
      <c r="J8" s="20"/>
      <c r="K8" s="9"/>
      <c r="L8" s="20"/>
      <c r="M8" s="20"/>
      <c r="N8" s="9"/>
      <c r="O8" s="9">
        <v>250000</v>
      </c>
      <c r="P8" s="20">
        <v>50000</v>
      </c>
      <c r="Q8" s="9"/>
      <c r="R8" s="20">
        <v>200000</v>
      </c>
      <c r="S8" s="14"/>
      <c r="T8" s="14"/>
      <c r="U8" s="14"/>
      <c r="V8" s="14">
        <v>45000</v>
      </c>
      <c r="W8" s="14"/>
      <c r="X8" s="72"/>
      <c r="AA8" s="72"/>
      <c r="AB8" s="72"/>
    </row>
    <row r="9" spans="1:28" s="15" customFormat="1" ht="38.25" customHeight="1">
      <c r="A9" s="79">
        <v>2</v>
      </c>
      <c r="B9" s="86"/>
      <c r="C9" s="79" t="s">
        <v>281</v>
      </c>
      <c r="D9" s="79">
        <v>950</v>
      </c>
      <c r="E9" s="21">
        <v>605</v>
      </c>
      <c r="F9" s="71" t="s">
        <v>297</v>
      </c>
      <c r="G9" s="19" t="s">
        <v>280</v>
      </c>
      <c r="H9" s="20">
        <v>290000</v>
      </c>
      <c r="I9" s="20"/>
      <c r="J9" s="20"/>
      <c r="K9" s="9"/>
      <c r="L9" s="20"/>
      <c r="M9" s="20"/>
      <c r="N9" s="9"/>
      <c r="O9" s="9">
        <v>250000</v>
      </c>
      <c r="P9" s="20">
        <v>50000</v>
      </c>
      <c r="Q9" s="9"/>
      <c r="R9" s="20">
        <v>200000</v>
      </c>
      <c r="S9" s="14"/>
      <c r="T9" s="14"/>
      <c r="U9" s="14"/>
      <c r="V9" s="14">
        <v>40000</v>
      </c>
      <c r="W9" s="14"/>
      <c r="X9" s="72"/>
      <c r="AA9" s="72"/>
      <c r="AB9" s="72"/>
    </row>
    <row r="10" spans="1:28" s="15" customFormat="1" ht="51" customHeight="1">
      <c r="A10" s="79">
        <v>3</v>
      </c>
      <c r="B10" s="86"/>
      <c r="C10" s="79" t="s">
        <v>282</v>
      </c>
      <c r="D10" s="79">
        <v>1226</v>
      </c>
      <c r="E10" s="21">
        <v>766</v>
      </c>
      <c r="F10" s="71" t="s">
        <v>298</v>
      </c>
      <c r="G10" s="19" t="s">
        <v>280</v>
      </c>
      <c r="H10" s="20">
        <v>290000</v>
      </c>
      <c r="I10" s="20"/>
      <c r="J10" s="20"/>
      <c r="K10" s="9"/>
      <c r="L10" s="20"/>
      <c r="M10" s="20"/>
      <c r="N10" s="9"/>
      <c r="O10" s="9">
        <v>250000</v>
      </c>
      <c r="P10" s="20">
        <v>50000</v>
      </c>
      <c r="Q10" s="9"/>
      <c r="R10" s="20">
        <v>200000</v>
      </c>
      <c r="S10" s="14"/>
      <c r="T10" s="14"/>
      <c r="U10" s="14"/>
      <c r="V10" s="14">
        <v>40000</v>
      </c>
      <c r="W10" s="14"/>
      <c r="X10" s="72"/>
      <c r="AA10" s="72"/>
      <c r="AB10" s="72"/>
    </row>
    <row r="11" spans="1:28" s="15" customFormat="1" ht="36" customHeight="1">
      <c r="A11" s="79">
        <v>4</v>
      </c>
      <c r="B11" s="86"/>
      <c r="C11" s="19" t="s">
        <v>283</v>
      </c>
      <c r="D11" s="79">
        <v>1246</v>
      </c>
      <c r="E11" s="21">
        <v>767</v>
      </c>
      <c r="F11" s="71" t="s">
        <v>284</v>
      </c>
      <c r="G11" s="19" t="s">
        <v>280</v>
      </c>
      <c r="H11" s="20">
        <v>295000</v>
      </c>
      <c r="I11" s="20"/>
      <c r="J11" s="20"/>
      <c r="K11" s="9"/>
      <c r="L11" s="20"/>
      <c r="M11" s="20"/>
      <c r="N11" s="9"/>
      <c r="O11" s="9">
        <v>200000</v>
      </c>
      <c r="P11" s="20">
        <v>40000</v>
      </c>
      <c r="Q11" s="9"/>
      <c r="R11" s="20">
        <v>160000</v>
      </c>
      <c r="S11" s="14"/>
      <c r="T11" s="14"/>
      <c r="U11" s="14"/>
      <c r="V11" s="14">
        <v>95000</v>
      </c>
      <c r="W11" s="14"/>
      <c r="X11" s="72"/>
      <c r="AA11" s="72"/>
      <c r="AB11" s="72"/>
    </row>
    <row r="12" spans="1:28" s="15" customFormat="1" ht="31.5" customHeight="1">
      <c r="A12" s="79">
        <v>5</v>
      </c>
      <c r="B12" s="86"/>
      <c r="C12" s="79" t="s">
        <v>285</v>
      </c>
      <c r="D12" s="79">
        <v>1503</v>
      </c>
      <c r="E12" s="21">
        <v>945</v>
      </c>
      <c r="F12" s="71" t="s">
        <v>286</v>
      </c>
      <c r="G12" s="19" t="s">
        <v>31</v>
      </c>
      <c r="H12" s="20">
        <v>136000</v>
      </c>
      <c r="I12" s="20"/>
      <c r="J12" s="20"/>
      <c r="K12" s="9"/>
      <c r="L12" s="20"/>
      <c r="M12" s="20"/>
      <c r="N12" s="9"/>
      <c r="O12" s="9">
        <v>70000</v>
      </c>
      <c r="P12" s="20">
        <v>14000</v>
      </c>
      <c r="Q12" s="9"/>
      <c r="R12" s="20">
        <v>56000</v>
      </c>
      <c r="S12" s="14"/>
      <c r="T12" s="14"/>
      <c r="U12" s="14"/>
      <c r="V12" s="14">
        <v>66000</v>
      </c>
      <c r="W12" s="14"/>
      <c r="X12" s="72"/>
      <c r="AA12" s="72"/>
      <c r="AB12" s="72"/>
    </row>
    <row r="13" spans="1:28" s="15" customFormat="1" ht="30.75" customHeight="1">
      <c r="A13" s="79">
        <v>6</v>
      </c>
      <c r="B13" s="86"/>
      <c r="C13" s="79" t="s">
        <v>287</v>
      </c>
      <c r="D13" s="79">
        <v>1136</v>
      </c>
      <c r="E13" s="21">
        <v>693</v>
      </c>
      <c r="F13" s="71" t="s">
        <v>288</v>
      </c>
      <c r="G13" s="19" t="s">
        <v>31</v>
      </c>
      <c r="H13" s="20">
        <v>139000</v>
      </c>
      <c r="I13" s="20"/>
      <c r="J13" s="20"/>
      <c r="K13" s="9"/>
      <c r="L13" s="20"/>
      <c r="M13" s="20"/>
      <c r="N13" s="9"/>
      <c r="O13" s="9">
        <v>70000</v>
      </c>
      <c r="P13" s="20">
        <v>14000</v>
      </c>
      <c r="Q13" s="9"/>
      <c r="R13" s="20">
        <v>56000</v>
      </c>
      <c r="S13" s="14"/>
      <c r="T13" s="14"/>
      <c r="U13" s="14"/>
      <c r="V13" s="14">
        <v>69000</v>
      </c>
      <c r="W13" s="14"/>
      <c r="X13" s="72"/>
      <c r="AA13" s="72"/>
      <c r="AB13" s="72"/>
    </row>
    <row r="14" spans="1:28" s="15" customFormat="1" ht="39.75" customHeight="1">
      <c r="A14" s="79">
        <v>7</v>
      </c>
      <c r="B14" s="87"/>
      <c r="C14" s="79" t="s">
        <v>289</v>
      </c>
      <c r="D14" s="79">
        <v>1428</v>
      </c>
      <c r="E14" s="21">
        <v>885</v>
      </c>
      <c r="F14" s="71" t="s">
        <v>290</v>
      </c>
      <c r="G14" s="19" t="s">
        <v>31</v>
      </c>
      <c r="H14" s="20">
        <v>130000</v>
      </c>
      <c r="I14" s="20"/>
      <c r="J14" s="20"/>
      <c r="K14" s="9"/>
      <c r="L14" s="20"/>
      <c r="M14" s="20"/>
      <c r="N14" s="9"/>
      <c r="O14" s="9">
        <v>70000</v>
      </c>
      <c r="P14" s="20">
        <v>14000</v>
      </c>
      <c r="Q14" s="9"/>
      <c r="R14" s="20">
        <v>56000</v>
      </c>
      <c r="S14" s="14"/>
      <c r="T14" s="14"/>
      <c r="U14" s="14"/>
      <c r="V14" s="14">
        <v>60000</v>
      </c>
      <c r="W14" s="14"/>
      <c r="X14" s="72"/>
      <c r="AA14" s="72"/>
      <c r="AB14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4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1">
      <selection activeCell="F4" sqref="F3:F6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25.5" customHeight="1">
      <c r="A7" s="79"/>
      <c r="B7" s="104" t="s">
        <v>229</v>
      </c>
      <c r="C7" s="81" t="s">
        <v>47</v>
      </c>
      <c r="D7" s="81"/>
      <c r="E7" s="82"/>
      <c r="F7" s="71"/>
      <c r="G7" s="19"/>
      <c r="H7" s="31">
        <f>H8+H9+H11+H12+H13+H10+H14</f>
        <v>1664500</v>
      </c>
      <c r="I7" s="31"/>
      <c r="J7" s="31"/>
      <c r="K7" s="31"/>
      <c r="L7" s="31"/>
      <c r="M7" s="31"/>
      <c r="N7" s="31"/>
      <c r="O7" s="31">
        <f>O8+O9+O11+O12+O13+O10+O14</f>
        <v>860000</v>
      </c>
      <c r="P7" s="31">
        <f>P8+P9+P11+P12+P13+P10+P14</f>
        <v>172000</v>
      </c>
      <c r="Q7" s="31"/>
      <c r="R7" s="31">
        <f>R8+R9+R11+R12+R13+R10+R14</f>
        <v>688000</v>
      </c>
      <c r="S7" s="32"/>
      <c r="T7" s="32"/>
      <c r="U7" s="32">
        <f>U8+U9+U11+U12+U13+U10+U14</f>
        <v>675000</v>
      </c>
      <c r="V7" s="32">
        <f>V8+V9+V11+V12+V13+V10+V14</f>
        <v>129500</v>
      </c>
      <c r="W7" s="14"/>
      <c r="X7" s="72"/>
      <c r="AA7" s="72"/>
      <c r="AB7" s="72"/>
    </row>
    <row r="8" spans="1:28" s="15" customFormat="1" ht="42.75" customHeight="1">
      <c r="A8" s="79">
        <v>1</v>
      </c>
      <c r="B8" s="104"/>
      <c r="C8" s="77" t="s">
        <v>230</v>
      </c>
      <c r="D8" s="79">
        <v>2131</v>
      </c>
      <c r="E8" s="79">
        <v>1324</v>
      </c>
      <c r="F8" s="70" t="s">
        <v>231</v>
      </c>
      <c r="G8" s="42" t="s">
        <v>228</v>
      </c>
      <c r="H8" s="20">
        <v>750000</v>
      </c>
      <c r="I8" s="20"/>
      <c r="J8" s="20"/>
      <c r="K8" s="9"/>
      <c r="L8" s="20"/>
      <c r="M8" s="20"/>
      <c r="N8" s="9"/>
      <c r="O8" s="9">
        <v>260000</v>
      </c>
      <c r="P8" s="20">
        <v>52000</v>
      </c>
      <c r="Q8" s="9"/>
      <c r="R8" s="20">
        <v>208000</v>
      </c>
      <c r="S8" s="14"/>
      <c r="T8" s="14"/>
      <c r="U8" s="14">
        <v>490000</v>
      </c>
      <c r="V8" s="14"/>
      <c r="W8" s="14"/>
      <c r="X8" s="72"/>
      <c r="AA8" s="72"/>
      <c r="AB8" s="72"/>
    </row>
    <row r="9" spans="1:28" s="15" customFormat="1" ht="33" customHeight="1">
      <c r="A9" s="79">
        <v>2</v>
      </c>
      <c r="B9" s="104"/>
      <c r="C9" s="77" t="s">
        <v>232</v>
      </c>
      <c r="D9" s="9">
        <v>1581</v>
      </c>
      <c r="E9" s="21">
        <v>983</v>
      </c>
      <c r="F9" s="71" t="s">
        <v>233</v>
      </c>
      <c r="G9" s="42" t="s">
        <v>228</v>
      </c>
      <c r="H9" s="20">
        <v>280000</v>
      </c>
      <c r="I9" s="20"/>
      <c r="J9" s="20"/>
      <c r="K9" s="9"/>
      <c r="L9" s="20"/>
      <c r="M9" s="20"/>
      <c r="N9" s="9"/>
      <c r="O9" s="9">
        <v>250000</v>
      </c>
      <c r="P9" s="20">
        <v>50000</v>
      </c>
      <c r="Q9" s="9"/>
      <c r="R9" s="20">
        <v>200000</v>
      </c>
      <c r="S9" s="14"/>
      <c r="T9" s="14"/>
      <c r="U9" s="14">
        <v>30000</v>
      </c>
      <c r="V9" s="14"/>
      <c r="W9" s="14"/>
      <c r="X9" s="72"/>
      <c r="AA9" s="72"/>
      <c r="AB9" s="72"/>
    </row>
    <row r="10" spans="1:28" s="15" customFormat="1" ht="33" customHeight="1">
      <c r="A10" s="79">
        <v>3</v>
      </c>
      <c r="B10" s="104"/>
      <c r="C10" s="77" t="s">
        <v>234</v>
      </c>
      <c r="D10" s="79">
        <v>1826</v>
      </c>
      <c r="E10" s="79">
        <v>933</v>
      </c>
      <c r="F10" s="70" t="s">
        <v>235</v>
      </c>
      <c r="G10" s="19" t="s">
        <v>171</v>
      </c>
      <c r="H10" s="20">
        <v>110000</v>
      </c>
      <c r="I10" s="20"/>
      <c r="J10" s="20"/>
      <c r="K10" s="9"/>
      <c r="L10" s="20"/>
      <c r="M10" s="20"/>
      <c r="N10" s="9"/>
      <c r="O10" s="9">
        <v>92000</v>
      </c>
      <c r="P10" s="20">
        <v>18400</v>
      </c>
      <c r="Q10" s="9"/>
      <c r="R10" s="20">
        <v>73600</v>
      </c>
      <c r="S10" s="14"/>
      <c r="T10" s="14"/>
      <c r="U10" s="14"/>
      <c r="V10" s="14">
        <v>18000</v>
      </c>
      <c r="W10" s="14"/>
      <c r="X10" s="72"/>
      <c r="AA10" s="72"/>
      <c r="AB10" s="72"/>
    </row>
    <row r="11" spans="1:28" s="15" customFormat="1" ht="33" customHeight="1">
      <c r="A11" s="79">
        <v>4</v>
      </c>
      <c r="B11" s="104"/>
      <c r="C11" s="77" t="s">
        <v>236</v>
      </c>
      <c r="D11" s="79">
        <v>1023</v>
      </c>
      <c r="E11" s="79">
        <v>622</v>
      </c>
      <c r="F11" s="70" t="s">
        <v>237</v>
      </c>
      <c r="G11" s="19" t="s">
        <v>171</v>
      </c>
      <c r="H11" s="20">
        <v>223000</v>
      </c>
      <c r="I11" s="20"/>
      <c r="J11" s="20"/>
      <c r="K11" s="9"/>
      <c r="L11" s="20"/>
      <c r="M11" s="20"/>
      <c r="N11" s="9"/>
      <c r="O11" s="9">
        <v>68000</v>
      </c>
      <c r="P11" s="20">
        <v>13600</v>
      </c>
      <c r="Q11" s="9"/>
      <c r="R11" s="20">
        <v>54400</v>
      </c>
      <c r="S11" s="14"/>
      <c r="T11" s="14"/>
      <c r="U11" s="14">
        <v>155000</v>
      </c>
      <c r="V11" s="14"/>
      <c r="W11" s="14"/>
      <c r="X11" s="72"/>
      <c r="AA11" s="72"/>
      <c r="AB11" s="72"/>
    </row>
    <row r="12" spans="1:28" s="15" customFormat="1" ht="36" customHeight="1">
      <c r="A12" s="79">
        <v>5</v>
      </c>
      <c r="B12" s="104"/>
      <c r="C12" s="77" t="s">
        <v>238</v>
      </c>
      <c r="D12" s="79">
        <v>1050</v>
      </c>
      <c r="E12" s="79">
        <v>651</v>
      </c>
      <c r="F12" s="70" t="s">
        <v>239</v>
      </c>
      <c r="G12" s="19" t="s">
        <v>171</v>
      </c>
      <c r="H12" s="20">
        <v>135000</v>
      </c>
      <c r="I12" s="20"/>
      <c r="J12" s="20"/>
      <c r="K12" s="9"/>
      <c r="L12" s="20"/>
      <c r="M12" s="20"/>
      <c r="N12" s="9"/>
      <c r="O12" s="9">
        <v>70000</v>
      </c>
      <c r="P12" s="20">
        <v>14000</v>
      </c>
      <c r="Q12" s="9"/>
      <c r="R12" s="20">
        <v>56000</v>
      </c>
      <c r="S12" s="14"/>
      <c r="T12" s="14"/>
      <c r="U12" s="14"/>
      <c r="V12" s="14">
        <v>65000</v>
      </c>
      <c r="W12" s="14"/>
      <c r="X12" s="72"/>
      <c r="AA12" s="72"/>
      <c r="AB12" s="72"/>
    </row>
    <row r="13" spans="1:28" s="15" customFormat="1" ht="41.25" customHeight="1">
      <c r="A13" s="79">
        <v>6</v>
      </c>
      <c r="B13" s="104"/>
      <c r="C13" s="77" t="s">
        <v>240</v>
      </c>
      <c r="D13" s="79">
        <v>907</v>
      </c>
      <c r="E13" s="79">
        <v>554</v>
      </c>
      <c r="F13" s="70" t="s">
        <v>241</v>
      </c>
      <c r="G13" s="19" t="s">
        <v>171</v>
      </c>
      <c r="H13" s="20">
        <v>77500</v>
      </c>
      <c r="I13" s="20"/>
      <c r="J13" s="20"/>
      <c r="K13" s="9"/>
      <c r="L13" s="20"/>
      <c r="M13" s="20"/>
      <c r="N13" s="9"/>
      <c r="O13" s="9">
        <v>60000</v>
      </c>
      <c r="P13" s="20">
        <v>12000</v>
      </c>
      <c r="Q13" s="9"/>
      <c r="R13" s="20">
        <v>48000</v>
      </c>
      <c r="S13" s="14"/>
      <c r="T13" s="14"/>
      <c r="U13" s="14"/>
      <c r="V13" s="14">
        <v>17500</v>
      </c>
      <c r="W13" s="14"/>
      <c r="X13" s="72"/>
      <c r="AA13" s="72"/>
      <c r="AB13" s="72"/>
    </row>
    <row r="14" spans="1:28" s="15" customFormat="1" ht="33" customHeight="1">
      <c r="A14" s="79">
        <v>7</v>
      </c>
      <c r="B14" s="104"/>
      <c r="C14" s="77" t="s">
        <v>242</v>
      </c>
      <c r="D14" s="79">
        <v>660</v>
      </c>
      <c r="E14" s="21">
        <v>408</v>
      </c>
      <c r="F14" s="71" t="s">
        <v>243</v>
      </c>
      <c r="G14" s="19" t="s">
        <v>171</v>
      </c>
      <c r="H14" s="20">
        <v>89000</v>
      </c>
      <c r="I14" s="20"/>
      <c r="J14" s="20"/>
      <c r="K14" s="9"/>
      <c r="L14" s="20"/>
      <c r="M14" s="20"/>
      <c r="N14" s="9"/>
      <c r="O14" s="9">
        <v>60000</v>
      </c>
      <c r="P14" s="20">
        <v>12000</v>
      </c>
      <c r="Q14" s="9"/>
      <c r="R14" s="20">
        <v>48000</v>
      </c>
      <c r="S14" s="28"/>
      <c r="T14" s="14"/>
      <c r="U14" s="28"/>
      <c r="V14" s="14">
        <v>29000</v>
      </c>
      <c r="W14" s="14"/>
      <c r="X14" s="72"/>
      <c r="AA14" s="72"/>
      <c r="AB14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4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1">
      <selection activeCell="H16" sqref="H16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24.75" customHeight="1">
      <c r="A7" s="79"/>
      <c r="B7" s="106" t="s">
        <v>309</v>
      </c>
      <c r="C7" s="105" t="s">
        <v>47</v>
      </c>
      <c r="D7" s="105"/>
      <c r="E7" s="105"/>
      <c r="F7" s="71"/>
      <c r="G7" s="19"/>
      <c r="H7" s="31">
        <f>H8+H9+H10+H11+H12</f>
        <v>1230000</v>
      </c>
      <c r="I7" s="31"/>
      <c r="J7" s="31"/>
      <c r="K7" s="31"/>
      <c r="L7" s="31"/>
      <c r="M7" s="31"/>
      <c r="N7" s="31"/>
      <c r="O7" s="31">
        <f>O8+O9+O10+O11+O12</f>
        <v>1060000</v>
      </c>
      <c r="P7" s="31">
        <f>P8+P9+P10+P11+P12</f>
        <v>212000</v>
      </c>
      <c r="Q7" s="31"/>
      <c r="R7" s="31">
        <f>R8+R9+R10+R11+R12</f>
        <v>848000</v>
      </c>
      <c r="S7" s="31">
        <f>S8+S9+S10+S11+S12</f>
        <v>170000</v>
      </c>
      <c r="T7" s="31"/>
      <c r="U7" s="31"/>
      <c r="V7" s="31"/>
      <c r="W7" s="14"/>
      <c r="X7" s="72"/>
      <c r="AA7" s="72"/>
      <c r="AB7" s="72"/>
    </row>
    <row r="8" spans="1:28" s="15" customFormat="1" ht="41.25" customHeight="1">
      <c r="A8" s="79">
        <v>1</v>
      </c>
      <c r="B8" s="107"/>
      <c r="C8" s="41" t="s">
        <v>64</v>
      </c>
      <c r="D8" s="41">
        <v>1560</v>
      </c>
      <c r="E8" s="41">
        <v>970</v>
      </c>
      <c r="F8" s="71" t="s">
        <v>291</v>
      </c>
      <c r="G8" s="19" t="s">
        <v>292</v>
      </c>
      <c r="H8" s="43">
        <v>290000</v>
      </c>
      <c r="I8" s="44"/>
      <c r="J8" s="44"/>
      <c r="K8" s="45"/>
      <c r="L8" s="44"/>
      <c r="M8" s="44"/>
      <c r="N8" s="45"/>
      <c r="O8" s="9">
        <v>260000</v>
      </c>
      <c r="P8" s="74">
        <v>52000</v>
      </c>
      <c r="Q8" s="75"/>
      <c r="R8" s="74">
        <v>208000</v>
      </c>
      <c r="S8" s="46">
        <v>30000</v>
      </c>
      <c r="T8" s="46"/>
      <c r="U8" s="46"/>
      <c r="V8" s="47"/>
      <c r="W8" s="14"/>
      <c r="X8" s="72"/>
      <c r="AA8" s="72"/>
      <c r="AB8" s="72"/>
    </row>
    <row r="9" spans="1:28" s="15" customFormat="1" ht="44.25" customHeight="1">
      <c r="A9" s="79">
        <v>2</v>
      </c>
      <c r="B9" s="107"/>
      <c r="C9" s="41" t="s">
        <v>62</v>
      </c>
      <c r="D9" s="41">
        <v>1964</v>
      </c>
      <c r="E9" s="41">
        <v>1227</v>
      </c>
      <c r="F9" s="71" t="s">
        <v>311</v>
      </c>
      <c r="G9" s="19" t="s">
        <v>292</v>
      </c>
      <c r="H9" s="43">
        <v>280000</v>
      </c>
      <c r="I9" s="44"/>
      <c r="J9" s="44"/>
      <c r="K9" s="45"/>
      <c r="L9" s="44"/>
      <c r="M9" s="44"/>
      <c r="N9" s="45"/>
      <c r="O9" s="9">
        <v>250000</v>
      </c>
      <c r="P9" s="74">
        <v>50000</v>
      </c>
      <c r="Q9" s="75"/>
      <c r="R9" s="74">
        <v>200000</v>
      </c>
      <c r="S9" s="46">
        <v>30000</v>
      </c>
      <c r="T9" s="46"/>
      <c r="U9" s="46"/>
      <c r="V9" s="47"/>
      <c r="W9" s="14"/>
      <c r="X9" s="72"/>
      <c r="AA9" s="72"/>
      <c r="AB9" s="72"/>
    </row>
    <row r="10" spans="1:28" s="15" customFormat="1" ht="33.75" customHeight="1">
      <c r="A10" s="79">
        <v>3</v>
      </c>
      <c r="B10" s="107"/>
      <c r="C10" s="41" t="s">
        <v>63</v>
      </c>
      <c r="D10" s="41">
        <v>1501</v>
      </c>
      <c r="E10" s="41">
        <v>884</v>
      </c>
      <c r="F10" s="71" t="s">
        <v>293</v>
      </c>
      <c r="G10" s="19" t="s">
        <v>292</v>
      </c>
      <c r="H10" s="43">
        <v>280000</v>
      </c>
      <c r="I10" s="48"/>
      <c r="J10" s="44"/>
      <c r="K10" s="45"/>
      <c r="L10" s="44"/>
      <c r="M10" s="44"/>
      <c r="N10" s="45"/>
      <c r="O10" s="9">
        <v>250000</v>
      </c>
      <c r="P10" s="74">
        <v>50000</v>
      </c>
      <c r="Q10" s="75"/>
      <c r="R10" s="74">
        <v>200000</v>
      </c>
      <c r="S10" s="46">
        <v>30000</v>
      </c>
      <c r="T10" s="46"/>
      <c r="U10" s="46"/>
      <c r="V10" s="47"/>
      <c r="W10" s="14"/>
      <c r="X10" s="72"/>
      <c r="AA10" s="72"/>
      <c r="AB10" s="72"/>
    </row>
    <row r="11" spans="1:28" s="15" customFormat="1" ht="25.5" customHeight="1">
      <c r="A11" s="79">
        <v>4</v>
      </c>
      <c r="B11" s="107"/>
      <c r="C11" s="42" t="s">
        <v>89</v>
      </c>
      <c r="D11" s="42">
        <v>1918</v>
      </c>
      <c r="E11" s="42">
        <v>1136</v>
      </c>
      <c r="F11" s="71" t="s">
        <v>294</v>
      </c>
      <c r="G11" s="19" t="s">
        <v>292</v>
      </c>
      <c r="H11" s="43">
        <v>260000</v>
      </c>
      <c r="I11" s="44"/>
      <c r="J11" s="44"/>
      <c r="K11" s="45"/>
      <c r="L11" s="44"/>
      <c r="M11" s="44"/>
      <c r="N11" s="45"/>
      <c r="O11" s="9">
        <v>200000</v>
      </c>
      <c r="P11" s="74">
        <v>40000</v>
      </c>
      <c r="Q11" s="75"/>
      <c r="R11" s="74">
        <v>160000</v>
      </c>
      <c r="S11" s="46">
        <v>60000</v>
      </c>
      <c r="T11" s="46"/>
      <c r="U11" s="46"/>
      <c r="V11" s="47"/>
      <c r="W11" s="14"/>
      <c r="X11" s="72"/>
      <c r="AA11" s="72"/>
      <c r="AB11" s="72"/>
    </row>
    <row r="12" spans="1:28" s="15" customFormat="1" ht="33.75" customHeight="1">
      <c r="A12" s="79">
        <v>5</v>
      </c>
      <c r="B12" s="108"/>
      <c r="C12" s="42" t="s">
        <v>65</v>
      </c>
      <c r="D12" s="42">
        <v>1425</v>
      </c>
      <c r="E12" s="41">
        <v>902</v>
      </c>
      <c r="F12" s="71" t="s">
        <v>295</v>
      </c>
      <c r="G12" s="19" t="s">
        <v>31</v>
      </c>
      <c r="H12" s="43">
        <v>120000</v>
      </c>
      <c r="I12" s="44"/>
      <c r="J12" s="44"/>
      <c r="K12" s="45"/>
      <c r="L12" s="44"/>
      <c r="M12" s="44"/>
      <c r="N12" s="45"/>
      <c r="O12" s="9">
        <v>100000</v>
      </c>
      <c r="P12" s="74">
        <v>20000</v>
      </c>
      <c r="Q12" s="75"/>
      <c r="R12" s="74">
        <v>80000</v>
      </c>
      <c r="S12" s="46">
        <v>20000</v>
      </c>
      <c r="T12" s="46"/>
      <c r="U12" s="46"/>
      <c r="V12" s="47"/>
      <c r="W12" s="14"/>
      <c r="X12" s="72"/>
      <c r="AA12" s="72"/>
      <c r="AB12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2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7"/>
  <sheetViews>
    <sheetView zoomScalePageLayoutView="0" workbookViewId="0" topLeftCell="A5">
      <selection activeCell="J16" sqref="J16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30" customHeight="1">
      <c r="A7" s="79"/>
      <c r="B7" s="109" t="s">
        <v>66</v>
      </c>
      <c r="C7" s="80" t="s">
        <v>47</v>
      </c>
      <c r="D7" s="81"/>
      <c r="E7" s="82"/>
      <c r="F7" s="71"/>
      <c r="G7" s="19"/>
      <c r="H7" s="31">
        <f>H9+H8+H10+H11+H12+H13+H14+H15+H16+H17</f>
        <v>4113731</v>
      </c>
      <c r="I7" s="31"/>
      <c r="J7" s="31"/>
      <c r="K7" s="31"/>
      <c r="L7" s="31"/>
      <c r="M7" s="31"/>
      <c r="N7" s="31"/>
      <c r="O7" s="31">
        <f>O9+O8+O10+O11+O12+O13+O14+O15+O16+O17</f>
        <v>1315000</v>
      </c>
      <c r="P7" s="31">
        <f>P9+P8+P10+P11+P12+P13+P14+P15+P16+P17</f>
        <v>263000</v>
      </c>
      <c r="Q7" s="31"/>
      <c r="R7" s="31">
        <f>R9+R8+R10+R11+R12+R13+R14+R15+R16+R17</f>
        <v>1052000</v>
      </c>
      <c r="S7" s="32">
        <f>S9+S8+S10+S11+S12+S13+S14+S15+S16+S17</f>
        <v>2798731</v>
      </c>
      <c r="T7" s="32"/>
      <c r="U7" s="32"/>
      <c r="V7" s="32"/>
      <c r="W7" s="14"/>
      <c r="X7" s="72"/>
      <c r="AA7" s="72"/>
      <c r="AB7" s="72"/>
    </row>
    <row r="8" spans="1:28" s="15" customFormat="1" ht="30" customHeight="1">
      <c r="A8" s="79">
        <v>1</v>
      </c>
      <c r="B8" s="110"/>
      <c r="C8" s="79" t="s">
        <v>67</v>
      </c>
      <c r="D8" s="9">
        <v>1915</v>
      </c>
      <c r="E8" s="20">
        <v>1187</v>
      </c>
      <c r="F8" s="35" t="s">
        <v>244</v>
      </c>
      <c r="G8" s="19" t="s">
        <v>31</v>
      </c>
      <c r="H8" s="79">
        <v>561388</v>
      </c>
      <c r="I8" s="10"/>
      <c r="J8" s="10"/>
      <c r="K8" s="10"/>
      <c r="L8" s="10"/>
      <c r="M8" s="10"/>
      <c r="N8" s="10"/>
      <c r="O8" s="9">
        <v>305000</v>
      </c>
      <c r="P8" s="9">
        <v>61000</v>
      </c>
      <c r="Q8" s="76"/>
      <c r="R8" s="9">
        <v>244000</v>
      </c>
      <c r="S8" s="7">
        <v>256388</v>
      </c>
      <c r="T8" s="14"/>
      <c r="U8" s="28"/>
      <c r="V8" s="14"/>
      <c r="W8" s="14"/>
      <c r="X8" s="72"/>
      <c r="AA8" s="72"/>
      <c r="AB8" s="72"/>
    </row>
    <row r="9" spans="1:28" s="15" customFormat="1" ht="53.25" customHeight="1">
      <c r="A9" s="79">
        <v>2</v>
      </c>
      <c r="B9" s="110"/>
      <c r="C9" s="79" t="s">
        <v>90</v>
      </c>
      <c r="D9" s="9">
        <v>625</v>
      </c>
      <c r="E9" s="20">
        <v>383</v>
      </c>
      <c r="F9" s="71" t="s">
        <v>91</v>
      </c>
      <c r="G9" s="19" t="s">
        <v>31</v>
      </c>
      <c r="H9" s="79">
        <v>586343</v>
      </c>
      <c r="I9" s="10"/>
      <c r="J9" s="10"/>
      <c r="K9" s="10"/>
      <c r="L9" s="10"/>
      <c r="M9" s="10"/>
      <c r="N9" s="10"/>
      <c r="O9" s="9">
        <v>250000</v>
      </c>
      <c r="P9" s="20">
        <v>50000</v>
      </c>
      <c r="Q9" s="9"/>
      <c r="R9" s="20">
        <v>200000</v>
      </c>
      <c r="S9" s="49">
        <v>336343</v>
      </c>
      <c r="T9" s="14"/>
      <c r="U9" s="28"/>
      <c r="V9" s="14"/>
      <c r="W9" s="14"/>
      <c r="X9" s="72"/>
      <c r="AA9" s="72"/>
      <c r="AB9" s="72"/>
    </row>
    <row r="10" spans="1:28" s="15" customFormat="1" ht="35.25" customHeight="1">
      <c r="A10" s="79">
        <v>3</v>
      </c>
      <c r="B10" s="110"/>
      <c r="C10" s="79" t="s">
        <v>92</v>
      </c>
      <c r="D10" s="79">
        <v>855</v>
      </c>
      <c r="E10" s="79">
        <v>514</v>
      </c>
      <c r="F10" s="70" t="s">
        <v>88</v>
      </c>
      <c r="G10" s="19" t="s">
        <v>31</v>
      </c>
      <c r="H10" s="79">
        <v>320000</v>
      </c>
      <c r="I10" s="10"/>
      <c r="J10" s="10"/>
      <c r="K10" s="10"/>
      <c r="L10" s="10"/>
      <c r="M10" s="10"/>
      <c r="N10" s="10"/>
      <c r="O10" s="9">
        <v>200000</v>
      </c>
      <c r="P10" s="20">
        <v>40000</v>
      </c>
      <c r="Q10" s="9"/>
      <c r="R10" s="20">
        <v>160000</v>
      </c>
      <c r="S10" s="14">
        <v>120000</v>
      </c>
      <c r="T10" s="14"/>
      <c r="U10" s="28"/>
      <c r="V10" s="14"/>
      <c r="W10" s="14"/>
      <c r="X10" s="72"/>
      <c r="AA10" s="72"/>
      <c r="AB10" s="72"/>
    </row>
    <row r="11" spans="1:28" s="15" customFormat="1" ht="33.75" customHeight="1">
      <c r="A11" s="79">
        <v>4</v>
      </c>
      <c r="B11" s="110"/>
      <c r="C11" s="79" t="s">
        <v>93</v>
      </c>
      <c r="D11" s="79">
        <v>1540</v>
      </c>
      <c r="E11" s="79">
        <v>896</v>
      </c>
      <c r="F11" s="70" t="s">
        <v>94</v>
      </c>
      <c r="G11" s="19" t="s">
        <v>31</v>
      </c>
      <c r="H11" s="79">
        <v>900000</v>
      </c>
      <c r="I11" s="10"/>
      <c r="J11" s="50"/>
      <c r="K11" s="79"/>
      <c r="L11" s="10"/>
      <c r="M11" s="10"/>
      <c r="N11" s="10"/>
      <c r="O11" s="9">
        <v>200000</v>
      </c>
      <c r="P11" s="20">
        <v>40000</v>
      </c>
      <c r="Q11" s="9"/>
      <c r="R11" s="20">
        <v>160000</v>
      </c>
      <c r="S11" s="14">
        <v>700000</v>
      </c>
      <c r="T11" s="14"/>
      <c r="U11" s="28"/>
      <c r="V11" s="14"/>
      <c r="W11" s="14"/>
      <c r="X11" s="72"/>
      <c r="AA11" s="72"/>
      <c r="AB11" s="72"/>
    </row>
    <row r="12" spans="1:28" s="15" customFormat="1" ht="42" customHeight="1">
      <c r="A12" s="79">
        <v>5</v>
      </c>
      <c r="B12" s="110"/>
      <c r="C12" s="79" t="s">
        <v>68</v>
      </c>
      <c r="D12" s="9">
        <v>905</v>
      </c>
      <c r="E12" s="20">
        <v>549</v>
      </c>
      <c r="F12" s="71" t="s">
        <v>95</v>
      </c>
      <c r="G12" s="19" t="s">
        <v>31</v>
      </c>
      <c r="H12" s="79">
        <v>220000</v>
      </c>
      <c r="I12" s="10"/>
      <c r="J12" s="10"/>
      <c r="K12" s="9"/>
      <c r="L12" s="10"/>
      <c r="M12" s="10"/>
      <c r="N12" s="20"/>
      <c r="O12" s="9">
        <v>60000</v>
      </c>
      <c r="P12" s="9">
        <f>O12*0.2</f>
        <v>12000</v>
      </c>
      <c r="Q12" s="76"/>
      <c r="R12" s="9">
        <f>O12-P12</f>
        <v>48000</v>
      </c>
      <c r="S12" s="51">
        <f>H12-O12</f>
        <v>160000</v>
      </c>
      <c r="T12" s="14"/>
      <c r="U12" s="28"/>
      <c r="V12" s="14"/>
      <c r="W12" s="14"/>
      <c r="X12" s="72"/>
      <c r="AA12" s="72"/>
      <c r="AB12" s="72"/>
    </row>
    <row r="13" spans="1:28" s="15" customFormat="1" ht="37.5" customHeight="1">
      <c r="A13" s="79">
        <v>6</v>
      </c>
      <c r="B13" s="110"/>
      <c r="C13" s="79" t="s">
        <v>69</v>
      </c>
      <c r="D13" s="9">
        <v>795</v>
      </c>
      <c r="E13" s="20">
        <v>477</v>
      </c>
      <c r="F13" s="71" t="s">
        <v>96</v>
      </c>
      <c r="G13" s="19" t="s">
        <v>31</v>
      </c>
      <c r="H13" s="79">
        <v>560000</v>
      </c>
      <c r="I13" s="10"/>
      <c r="J13" s="10"/>
      <c r="K13" s="9"/>
      <c r="L13" s="10"/>
      <c r="M13" s="10"/>
      <c r="N13" s="20"/>
      <c r="O13" s="9">
        <v>60000</v>
      </c>
      <c r="P13" s="9">
        <v>12000</v>
      </c>
      <c r="Q13" s="76"/>
      <c r="R13" s="9">
        <v>48000</v>
      </c>
      <c r="S13" s="51">
        <v>500000</v>
      </c>
      <c r="T13" s="14"/>
      <c r="U13" s="28"/>
      <c r="V13" s="14"/>
      <c r="W13" s="14"/>
      <c r="X13" s="72"/>
      <c r="AA13" s="72"/>
      <c r="AB13" s="72"/>
    </row>
    <row r="14" spans="1:28" s="15" customFormat="1" ht="30" customHeight="1">
      <c r="A14" s="79">
        <v>7</v>
      </c>
      <c r="B14" s="110"/>
      <c r="C14" s="79" t="s">
        <v>70</v>
      </c>
      <c r="D14" s="9">
        <v>940</v>
      </c>
      <c r="E14" s="20">
        <v>533</v>
      </c>
      <c r="F14" s="71" t="s">
        <v>97</v>
      </c>
      <c r="G14" s="19" t="s">
        <v>31</v>
      </c>
      <c r="H14" s="79">
        <v>300000</v>
      </c>
      <c r="I14" s="10"/>
      <c r="J14" s="10"/>
      <c r="K14" s="9"/>
      <c r="L14" s="10"/>
      <c r="M14" s="10"/>
      <c r="N14" s="20"/>
      <c r="O14" s="9">
        <v>60000</v>
      </c>
      <c r="P14" s="9">
        <v>12000</v>
      </c>
      <c r="Q14" s="76"/>
      <c r="R14" s="9">
        <v>48000</v>
      </c>
      <c r="S14" s="51">
        <v>240000</v>
      </c>
      <c r="T14" s="14"/>
      <c r="U14" s="28"/>
      <c r="V14" s="14"/>
      <c r="W14" s="14"/>
      <c r="X14" s="72"/>
      <c r="AA14" s="72"/>
      <c r="AB14" s="72"/>
    </row>
    <row r="15" spans="1:28" s="15" customFormat="1" ht="30" customHeight="1">
      <c r="A15" s="79">
        <v>8</v>
      </c>
      <c r="B15" s="110"/>
      <c r="C15" s="79" t="s">
        <v>71</v>
      </c>
      <c r="D15" s="79">
        <v>1002</v>
      </c>
      <c r="E15" s="20">
        <v>613</v>
      </c>
      <c r="F15" s="71" t="s">
        <v>98</v>
      </c>
      <c r="G15" s="19" t="s">
        <v>31</v>
      </c>
      <c r="H15" s="79">
        <v>250000</v>
      </c>
      <c r="I15" s="10"/>
      <c r="J15" s="52"/>
      <c r="K15" s="79"/>
      <c r="L15" s="10"/>
      <c r="M15" s="10"/>
      <c r="N15" s="20"/>
      <c r="O15" s="9">
        <v>60000</v>
      </c>
      <c r="P15" s="9">
        <v>12000</v>
      </c>
      <c r="Q15" s="76"/>
      <c r="R15" s="9">
        <v>48000</v>
      </c>
      <c r="S15" s="51">
        <v>190000</v>
      </c>
      <c r="T15" s="14"/>
      <c r="U15" s="28"/>
      <c r="V15" s="14"/>
      <c r="W15" s="14"/>
      <c r="X15" s="72"/>
      <c r="AA15" s="72"/>
      <c r="AB15" s="72"/>
    </row>
    <row r="16" spans="1:28" s="15" customFormat="1" ht="30" customHeight="1">
      <c r="A16" s="79">
        <v>9</v>
      </c>
      <c r="B16" s="110"/>
      <c r="C16" s="79" t="s">
        <v>72</v>
      </c>
      <c r="D16" s="9">
        <v>1382</v>
      </c>
      <c r="E16" s="20">
        <v>838</v>
      </c>
      <c r="F16" s="71" t="s">
        <v>99</v>
      </c>
      <c r="G16" s="19" t="s">
        <v>31</v>
      </c>
      <c r="H16" s="79">
        <v>296000</v>
      </c>
      <c r="I16" s="10"/>
      <c r="J16" s="10"/>
      <c r="K16" s="9"/>
      <c r="L16" s="10"/>
      <c r="M16" s="10"/>
      <c r="N16" s="20"/>
      <c r="O16" s="9">
        <v>60000</v>
      </c>
      <c r="P16" s="9">
        <v>12000</v>
      </c>
      <c r="Q16" s="76"/>
      <c r="R16" s="9">
        <v>48000</v>
      </c>
      <c r="S16" s="51">
        <v>236000</v>
      </c>
      <c r="T16" s="14"/>
      <c r="U16" s="28"/>
      <c r="V16" s="14"/>
      <c r="W16" s="14"/>
      <c r="X16" s="72"/>
      <c r="AA16" s="72"/>
      <c r="AB16" s="72"/>
    </row>
    <row r="17" spans="1:28" s="15" customFormat="1" ht="35.25" customHeight="1">
      <c r="A17" s="79">
        <v>10</v>
      </c>
      <c r="B17" s="111"/>
      <c r="C17" s="79" t="s">
        <v>73</v>
      </c>
      <c r="D17" s="79">
        <v>837</v>
      </c>
      <c r="E17" s="79">
        <v>521</v>
      </c>
      <c r="F17" s="70" t="s">
        <v>74</v>
      </c>
      <c r="G17" s="19" t="s">
        <v>31</v>
      </c>
      <c r="H17" s="79">
        <v>120000</v>
      </c>
      <c r="I17" s="10"/>
      <c r="J17" s="10"/>
      <c r="K17" s="79"/>
      <c r="L17" s="10"/>
      <c r="M17" s="10"/>
      <c r="N17" s="79"/>
      <c r="O17" s="9">
        <v>60000</v>
      </c>
      <c r="P17" s="9">
        <v>12000</v>
      </c>
      <c r="Q17" s="76"/>
      <c r="R17" s="9">
        <v>48000</v>
      </c>
      <c r="S17" s="51">
        <v>60000</v>
      </c>
      <c r="T17" s="14"/>
      <c r="U17" s="28"/>
      <c r="V17" s="14"/>
      <c r="W17" s="14"/>
      <c r="X17" s="72"/>
      <c r="AA17" s="72"/>
      <c r="AB17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7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selection activeCell="Q16" sqref="Q16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21.75" customHeight="1">
      <c r="A7" s="79"/>
      <c r="B7" s="85" t="s">
        <v>253</v>
      </c>
      <c r="C7" s="80" t="s">
        <v>47</v>
      </c>
      <c r="D7" s="81"/>
      <c r="E7" s="82"/>
      <c r="F7" s="71"/>
      <c r="G7" s="19"/>
      <c r="H7" s="31">
        <f>H8+H9+H10+H11+H12+H13+H14+H15</f>
        <v>1651000</v>
      </c>
      <c r="I7" s="31"/>
      <c r="J7" s="31"/>
      <c r="K7" s="31"/>
      <c r="L7" s="31"/>
      <c r="M7" s="31"/>
      <c r="N7" s="31"/>
      <c r="O7" s="31">
        <f aca="true" t="shared" si="0" ref="O7:V7">O8+O9+O10+O11+O12+O13+O14+O15</f>
        <v>1520000</v>
      </c>
      <c r="P7" s="31">
        <f t="shared" si="0"/>
        <v>304000</v>
      </c>
      <c r="Q7" s="31"/>
      <c r="R7" s="31">
        <f t="shared" si="0"/>
        <v>1216000</v>
      </c>
      <c r="S7" s="31"/>
      <c r="T7" s="31"/>
      <c r="U7" s="31"/>
      <c r="V7" s="31">
        <f t="shared" si="0"/>
        <v>131000</v>
      </c>
      <c r="W7" s="31"/>
      <c r="X7" s="72"/>
      <c r="AA7" s="72"/>
      <c r="AB7" s="72"/>
    </row>
    <row r="8" spans="1:28" s="15" customFormat="1" ht="25.5" customHeight="1">
      <c r="A8" s="79">
        <v>1</v>
      </c>
      <c r="B8" s="86"/>
      <c r="C8" s="56" t="s">
        <v>254</v>
      </c>
      <c r="D8" s="20">
        <v>1186</v>
      </c>
      <c r="E8" s="20">
        <f aca="true" t="shared" si="1" ref="E8:E15">D8*0.6</f>
        <v>711.6</v>
      </c>
      <c r="F8" s="70" t="s">
        <v>255</v>
      </c>
      <c r="G8" s="19" t="s">
        <v>105</v>
      </c>
      <c r="H8" s="20">
        <v>390000</v>
      </c>
      <c r="I8" s="20"/>
      <c r="J8" s="20"/>
      <c r="K8" s="20"/>
      <c r="L8" s="20"/>
      <c r="M8" s="20"/>
      <c r="N8" s="20"/>
      <c r="O8" s="20">
        <v>364000</v>
      </c>
      <c r="P8" s="20">
        <v>72800</v>
      </c>
      <c r="Q8" s="20"/>
      <c r="R8" s="20">
        <v>291200</v>
      </c>
      <c r="S8" s="8"/>
      <c r="T8" s="8"/>
      <c r="U8" s="8"/>
      <c r="V8" s="49">
        <f aca="true" t="shared" si="2" ref="V8:V15">H8-O8-S8-T8-U8</f>
        <v>26000</v>
      </c>
      <c r="W8" s="14"/>
      <c r="X8" s="72"/>
      <c r="AA8" s="72"/>
      <c r="AB8" s="72"/>
    </row>
    <row r="9" spans="1:28" s="15" customFormat="1" ht="29.25" customHeight="1">
      <c r="A9" s="79">
        <v>2</v>
      </c>
      <c r="B9" s="86"/>
      <c r="C9" s="56" t="s">
        <v>256</v>
      </c>
      <c r="D9" s="20">
        <v>1226</v>
      </c>
      <c r="E9" s="20">
        <f>D9*0.6</f>
        <v>735.6</v>
      </c>
      <c r="F9" s="70" t="s">
        <v>257</v>
      </c>
      <c r="G9" s="19" t="s">
        <v>105</v>
      </c>
      <c r="H9" s="20">
        <v>330000</v>
      </c>
      <c r="I9" s="20"/>
      <c r="J9" s="20"/>
      <c r="K9" s="20"/>
      <c r="L9" s="20"/>
      <c r="M9" s="20"/>
      <c r="N9" s="20"/>
      <c r="O9" s="20">
        <v>300000</v>
      </c>
      <c r="P9" s="20">
        <v>60000</v>
      </c>
      <c r="Q9" s="20"/>
      <c r="R9" s="20">
        <v>240000</v>
      </c>
      <c r="S9" s="8"/>
      <c r="T9" s="8"/>
      <c r="U9" s="8"/>
      <c r="V9" s="49">
        <f>H9-O9-S9-T9-U9</f>
        <v>30000</v>
      </c>
      <c r="W9" s="14"/>
      <c r="X9" s="72"/>
      <c r="AA9" s="72"/>
      <c r="AB9" s="72"/>
    </row>
    <row r="10" spans="1:28" s="15" customFormat="1" ht="33" customHeight="1">
      <c r="A10" s="79">
        <v>3</v>
      </c>
      <c r="B10" s="86"/>
      <c r="C10" s="56" t="s">
        <v>258</v>
      </c>
      <c r="D10" s="20">
        <v>2417</v>
      </c>
      <c r="E10" s="20">
        <f t="shared" si="1"/>
        <v>1450.2</v>
      </c>
      <c r="F10" s="70" t="s">
        <v>259</v>
      </c>
      <c r="G10" s="19" t="s">
        <v>105</v>
      </c>
      <c r="H10" s="20">
        <v>276000</v>
      </c>
      <c r="I10" s="20"/>
      <c r="J10" s="20"/>
      <c r="K10" s="20"/>
      <c r="L10" s="20"/>
      <c r="M10" s="20"/>
      <c r="N10" s="20"/>
      <c r="O10" s="20">
        <v>250000</v>
      </c>
      <c r="P10" s="20">
        <v>50000</v>
      </c>
      <c r="Q10" s="20"/>
      <c r="R10" s="20">
        <v>200000</v>
      </c>
      <c r="S10" s="8"/>
      <c r="T10" s="8"/>
      <c r="U10" s="8"/>
      <c r="V10" s="49">
        <f t="shared" si="2"/>
        <v>26000</v>
      </c>
      <c r="W10" s="14"/>
      <c r="X10" s="72"/>
      <c r="AA10" s="72"/>
      <c r="AB10" s="72"/>
    </row>
    <row r="11" spans="1:28" s="15" customFormat="1" ht="33" customHeight="1">
      <c r="A11" s="79">
        <v>4</v>
      </c>
      <c r="B11" s="86"/>
      <c r="C11" s="56" t="s">
        <v>260</v>
      </c>
      <c r="D11" s="20">
        <v>1338</v>
      </c>
      <c r="E11" s="20">
        <f t="shared" si="1"/>
        <v>802.8</v>
      </c>
      <c r="F11" s="70" t="s">
        <v>261</v>
      </c>
      <c r="G11" s="19" t="s">
        <v>105</v>
      </c>
      <c r="H11" s="20">
        <v>260000</v>
      </c>
      <c r="I11" s="20"/>
      <c r="J11" s="20"/>
      <c r="K11" s="20"/>
      <c r="L11" s="20"/>
      <c r="M11" s="20"/>
      <c r="N11" s="20"/>
      <c r="O11" s="20">
        <v>250000</v>
      </c>
      <c r="P11" s="20">
        <v>50000</v>
      </c>
      <c r="Q11" s="20"/>
      <c r="R11" s="20">
        <v>200000</v>
      </c>
      <c r="S11" s="8"/>
      <c r="T11" s="57"/>
      <c r="U11" s="57"/>
      <c r="V11" s="49">
        <f t="shared" si="2"/>
        <v>10000</v>
      </c>
      <c r="W11" s="14"/>
      <c r="X11" s="72"/>
      <c r="AA11" s="72"/>
      <c r="AB11" s="72"/>
    </row>
    <row r="12" spans="1:28" s="15" customFormat="1" ht="24.75" customHeight="1">
      <c r="A12" s="79">
        <v>5</v>
      </c>
      <c r="B12" s="86"/>
      <c r="C12" s="56" t="s">
        <v>262</v>
      </c>
      <c r="D12" s="20">
        <v>2364</v>
      </c>
      <c r="E12" s="20">
        <f t="shared" si="1"/>
        <v>1418.3999999999999</v>
      </c>
      <c r="F12" s="70" t="s">
        <v>263</v>
      </c>
      <c r="G12" s="19" t="s">
        <v>31</v>
      </c>
      <c r="H12" s="20">
        <v>120000</v>
      </c>
      <c r="I12" s="20"/>
      <c r="J12" s="20"/>
      <c r="K12" s="20"/>
      <c r="L12" s="20"/>
      <c r="M12" s="20"/>
      <c r="N12" s="20"/>
      <c r="O12" s="20">
        <v>112000</v>
      </c>
      <c r="P12" s="20">
        <v>22400</v>
      </c>
      <c r="Q12" s="20"/>
      <c r="R12" s="20">
        <v>89600</v>
      </c>
      <c r="S12" s="8"/>
      <c r="T12" s="57"/>
      <c r="U12" s="57"/>
      <c r="V12" s="49">
        <f t="shared" si="2"/>
        <v>8000</v>
      </c>
      <c r="W12" s="14"/>
      <c r="X12" s="72"/>
      <c r="AA12" s="72"/>
      <c r="AB12" s="72"/>
    </row>
    <row r="13" spans="1:28" s="15" customFormat="1" ht="24" customHeight="1">
      <c r="A13" s="79">
        <v>6</v>
      </c>
      <c r="B13" s="86"/>
      <c r="C13" s="56" t="s">
        <v>264</v>
      </c>
      <c r="D13" s="20">
        <v>1976</v>
      </c>
      <c r="E13" s="20">
        <f>D13*0.6</f>
        <v>1185.6</v>
      </c>
      <c r="F13" s="70" t="s">
        <v>265</v>
      </c>
      <c r="G13" s="19" t="s">
        <v>31</v>
      </c>
      <c r="H13" s="20">
        <v>105000</v>
      </c>
      <c r="I13" s="20"/>
      <c r="J13" s="20"/>
      <c r="K13" s="20"/>
      <c r="L13" s="20"/>
      <c r="M13" s="20"/>
      <c r="N13" s="20"/>
      <c r="O13" s="20">
        <v>98000</v>
      </c>
      <c r="P13" s="20">
        <v>19600</v>
      </c>
      <c r="Q13" s="20"/>
      <c r="R13" s="20">
        <v>78400</v>
      </c>
      <c r="S13" s="8"/>
      <c r="T13" s="57"/>
      <c r="U13" s="57"/>
      <c r="V13" s="49">
        <f>H13-O13-S13-T13-U13</f>
        <v>7000</v>
      </c>
      <c r="W13" s="14"/>
      <c r="X13" s="72"/>
      <c r="AA13" s="72"/>
      <c r="AB13" s="72"/>
    </row>
    <row r="14" spans="1:28" s="15" customFormat="1" ht="30" customHeight="1">
      <c r="A14" s="79">
        <v>7</v>
      </c>
      <c r="B14" s="86"/>
      <c r="C14" s="56" t="s">
        <v>266</v>
      </c>
      <c r="D14" s="20">
        <v>1725</v>
      </c>
      <c r="E14" s="20">
        <f t="shared" si="1"/>
        <v>1035</v>
      </c>
      <c r="F14" s="70" t="s">
        <v>267</v>
      </c>
      <c r="G14" s="19" t="s">
        <v>31</v>
      </c>
      <c r="H14" s="20">
        <v>100000</v>
      </c>
      <c r="I14" s="20"/>
      <c r="J14" s="20"/>
      <c r="K14" s="20"/>
      <c r="L14" s="20"/>
      <c r="M14" s="20"/>
      <c r="N14" s="20"/>
      <c r="O14" s="20">
        <v>86000</v>
      </c>
      <c r="P14" s="20">
        <v>17200</v>
      </c>
      <c r="Q14" s="20"/>
      <c r="R14" s="20">
        <v>68800</v>
      </c>
      <c r="S14" s="8"/>
      <c r="T14" s="8"/>
      <c r="U14" s="8"/>
      <c r="V14" s="49">
        <f t="shared" si="2"/>
        <v>14000</v>
      </c>
      <c r="W14" s="14"/>
      <c r="X14" s="72"/>
      <c r="AA14" s="72"/>
      <c r="AB14" s="72"/>
    </row>
    <row r="15" spans="1:28" s="15" customFormat="1" ht="30" customHeight="1">
      <c r="A15" s="79">
        <v>8</v>
      </c>
      <c r="B15" s="87"/>
      <c r="C15" s="56" t="s">
        <v>268</v>
      </c>
      <c r="D15" s="20">
        <v>915</v>
      </c>
      <c r="E15" s="20">
        <f t="shared" si="1"/>
        <v>549</v>
      </c>
      <c r="F15" s="70" t="s">
        <v>269</v>
      </c>
      <c r="G15" s="19" t="s">
        <v>31</v>
      </c>
      <c r="H15" s="20">
        <v>70000</v>
      </c>
      <c r="I15" s="20"/>
      <c r="J15" s="20"/>
      <c r="K15" s="20"/>
      <c r="L15" s="20"/>
      <c r="M15" s="20"/>
      <c r="N15" s="20"/>
      <c r="O15" s="20">
        <v>60000</v>
      </c>
      <c r="P15" s="20">
        <v>12000</v>
      </c>
      <c r="Q15" s="20"/>
      <c r="R15" s="20">
        <v>48000</v>
      </c>
      <c r="S15" s="8"/>
      <c r="T15" s="8"/>
      <c r="U15" s="8"/>
      <c r="V15" s="49">
        <f t="shared" si="2"/>
        <v>10000</v>
      </c>
      <c r="W15" s="14"/>
      <c r="X15" s="72"/>
      <c r="AA15" s="72"/>
      <c r="AB15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5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PageLayoutView="0" workbookViewId="0" topLeftCell="A4">
      <selection activeCell="O20" sqref="O20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62" customFormat="1" ht="18.75" customHeight="1">
      <c r="A7" s="58"/>
      <c r="B7" s="112" t="s">
        <v>87</v>
      </c>
      <c r="C7" s="113" t="s">
        <v>47</v>
      </c>
      <c r="D7" s="113"/>
      <c r="E7" s="114"/>
      <c r="F7" s="59"/>
      <c r="G7" s="60"/>
      <c r="H7" s="61">
        <f>H8+H9+H10+H11+H12+H13+H14+H15+H16+H17+H18</f>
        <v>1831000</v>
      </c>
      <c r="I7" s="61"/>
      <c r="J7" s="61"/>
      <c r="K7" s="61"/>
      <c r="L7" s="61"/>
      <c r="M7" s="61"/>
      <c r="N7" s="61"/>
      <c r="O7" s="61">
        <f aca="true" t="shared" si="0" ref="O7:V7">O8+O9+O10+O11+O12+O13+O14+O15+O16+O17+O18</f>
        <v>1270000</v>
      </c>
      <c r="P7" s="61">
        <f t="shared" si="0"/>
        <v>254000</v>
      </c>
      <c r="Q7" s="61"/>
      <c r="R7" s="61">
        <f t="shared" si="0"/>
        <v>1016000</v>
      </c>
      <c r="S7" s="61">
        <f t="shared" si="0"/>
        <v>240000</v>
      </c>
      <c r="T7" s="61">
        <f t="shared" si="0"/>
        <v>55000</v>
      </c>
      <c r="U7" s="61"/>
      <c r="V7" s="61">
        <f t="shared" si="0"/>
        <v>266000</v>
      </c>
      <c r="W7" s="61"/>
      <c r="X7" s="72"/>
      <c r="Y7" s="15"/>
      <c r="Z7" s="15"/>
      <c r="AA7" s="72"/>
      <c r="AB7" s="72"/>
    </row>
    <row r="8" spans="1:28" s="62" customFormat="1" ht="31.5" customHeight="1">
      <c r="A8" s="58">
        <v>1</v>
      </c>
      <c r="B8" s="112"/>
      <c r="C8" s="78" t="s">
        <v>76</v>
      </c>
      <c r="D8" s="58">
        <v>1155</v>
      </c>
      <c r="E8" s="58">
        <v>635</v>
      </c>
      <c r="F8" s="68" t="s">
        <v>270</v>
      </c>
      <c r="G8" s="60" t="s">
        <v>105</v>
      </c>
      <c r="H8" s="63">
        <v>290000</v>
      </c>
      <c r="I8" s="63"/>
      <c r="J8" s="63"/>
      <c r="K8" s="64"/>
      <c r="L8" s="63"/>
      <c r="M8" s="63"/>
      <c r="N8" s="64"/>
      <c r="O8" s="64">
        <v>250000</v>
      </c>
      <c r="P8" s="63">
        <v>50000</v>
      </c>
      <c r="Q8" s="64"/>
      <c r="R8" s="63">
        <v>200000</v>
      </c>
      <c r="S8" s="64"/>
      <c r="T8" s="64"/>
      <c r="U8" s="64"/>
      <c r="V8" s="64">
        <v>40000</v>
      </c>
      <c r="W8" s="64"/>
      <c r="X8" s="72"/>
      <c r="Y8" s="15"/>
      <c r="Z8" s="15"/>
      <c r="AA8" s="72"/>
      <c r="AB8" s="72"/>
    </row>
    <row r="9" spans="1:28" s="62" customFormat="1" ht="30" customHeight="1">
      <c r="A9" s="58">
        <v>2</v>
      </c>
      <c r="B9" s="112"/>
      <c r="C9" s="78" t="s">
        <v>83</v>
      </c>
      <c r="D9" s="64">
        <v>2444</v>
      </c>
      <c r="E9" s="69">
        <v>1531</v>
      </c>
      <c r="F9" s="59" t="s">
        <v>273</v>
      </c>
      <c r="G9" s="58" t="s">
        <v>31</v>
      </c>
      <c r="H9" s="64">
        <v>277000</v>
      </c>
      <c r="I9" s="63"/>
      <c r="J9" s="63"/>
      <c r="K9" s="64"/>
      <c r="L9" s="63"/>
      <c r="M9" s="63"/>
      <c r="N9" s="64"/>
      <c r="O9" s="64">
        <v>130000</v>
      </c>
      <c r="P9" s="63">
        <v>26000</v>
      </c>
      <c r="Q9" s="64"/>
      <c r="R9" s="63">
        <v>104000</v>
      </c>
      <c r="S9" s="64">
        <v>140000</v>
      </c>
      <c r="T9" s="64"/>
      <c r="U9" s="64"/>
      <c r="V9" s="64" t="s">
        <v>299</v>
      </c>
      <c r="W9" s="64"/>
      <c r="X9" s="72"/>
      <c r="Y9" s="15"/>
      <c r="Z9" s="15"/>
      <c r="AA9" s="72"/>
      <c r="AB9" s="72"/>
    </row>
    <row r="10" spans="1:28" s="62" customFormat="1" ht="29.25" customHeight="1">
      <c r="A10" s="58">
        <v>3</v>
      </c>
      <c r="B10" s="112"/>
      <c r="C10" s="78" t="s">
        <v>77</v>
      </c>
      <c r="D10" s="58">
        <v>2173</v>
      </c>
      <c r="E10" s="58">
        <v>1348</v>
      </c>
      <c r="F10" s="68" t="s">
        <v>271</v>
      </c>
      <c r="G10" s="60" t="s">
        <v>272</v>
      </c>
      <c r="H10" s="63">
        <v>130000</v>
      </c>
      <c r="I10" s="63"/>
      <c r="J10" s="63"/>
      <c r="K10" s="64"/>
      <c r="L10" s="63"/>
      <c r="M10" s="63"/>
      <c r="N10" s="64"/>
      <c r="O10" s="64">
        <v>125000</v>
      </c>
      <c r="P10" s="63">
        <v>25000</v>
      </c>
      <c r="Q10" s="64"/>
      <c r="R10" s="63">
        <v>100000</v>
      </c>
      <c r="S10" s="64"/>
      <c r="T10" s="64"/>
      <c r="U10" s="64"/>
      <c r="V10" s="65">
        <v>5000</v>
      </c>
      <c r="W10" s="64"/>
      <c r="X10" s="72"/>
      <c r="Y10" s="15"/>
      <c r="Z10" s="15"/>
      <c r="AA10" s="72"/>
      <c r="AB10" s="72"/>
    </row>
    <row r="11" spans="1:28" s="62" customFormat="1" ht="23.25" customHeight="1">
      <c r="A11" s="58">
        <v>4</v>
      </c>
      <c r="B11" s="112"/>
      <c r="C11" s="78" t="s">
        <v>85</v>
      </c>
      <c r="D11" s="58">
        <v>2094</v>
      </c>
      <c r="E11" s="58">
        <v>1151</v>
      </c>
      <c r="F11" s="68" t="s">
        <v>303</v>
      </c>
      <c r="G11" s="58" t="s">
        <v>31</v>
      </c>
      <c r="H11" s="63">
        <v>125000</v>
      </c>
      <c r="I11" s="63"/>
      <c r="J11" s="63"/>
      <c r="K11" s="64"/>
      <c r="L11" s="63"/>
      <c r="M11" s="63"/>
      <c r="N11" s="64"/>
      <c r="O11" s="64">
        <v>120000</v>
      </c>
      <c r="P11" s="63">
        <v>24000</v>
      </c>
      <c r="Q11" s="64"/>
      <c r="R11" s="63">
        <v>96000</v>
      </c>
      <c r="S11" s="64"/>
      <c r="T11" s="64">
        <v>5000</v>
      </c>
      <c r="U11" s="64"/>
      <c r="V11" s="65"/>
      <c r="W11" s="64"/>
      <c r="X11" s="72"/>
      <c r="Y11" s="15"/>
      <c r="Z11" s="15"/>
      <c r="AA11" s="72"/>
      <c r="AB11" s="72"/>
    </row>
    <row r="12" spans="1:28" s="62" customFormat="1" ht="51" customHeight="1">
      <c r="A12" s="58">
        <v>5</v>
      </c>
      <c r="B12" s="112"/>
      <c r="C12" s="78" t="s">
        <v>78</v>
      </c>
      <c r="D12" s="64">
        <v>1871</v>
      </c>
      <c r="E12" s="69">
        <v>1172</v>
      </c>
      <c r="F12" s="59" t="s">
        <v>274</v>
      </c>
      <c r="G12" s="60" t="s">
        <v>272</v>
      </c>
      <c r="H12" s="63">
        <v>200000</v>
      </c>
      <c r="I12" s="63"/>
      <c r="J12" s="63"/>
      <c r="K12" s="64"/>
      <c r="L12" s="63"/>
      <c r="M12" s="63"/>
      <c r="N12" s="64"/>
      <c r="O12" s="64">
        <v>115000</v>
      </c>
      <c r="P12" s="63">
        <v>23000</v>
      </c>
      <c r="Q12" s="64"/>
      <c r="R12" s="63">
        <v>92000</v>
      </c>
      <c r="S12" s="64"/>
      <c r="T12" s="64"/>
      <c r="U12" s="64"/>
      <c r="V12" s="64">
        <v>85000</v>
      </c>
      <c r="W12" s="64"/>
      <c r="X12" s="72"/>
      <c r="Y12" s="15"/>
      <c r="Z12" s="15"/>
      <c r="AA12" s="72"/>
      <c r="AB12" s="72"/>
    </row>
    <row r="13" spans="1:28" s="62" customFormat="1" ht="29.25" customHeight="1">
      <c r="A13" s="58">
        <v>6</v>
      </c>
      <c r="B13" s="112"/>
      <c r="C13" s="78" t="s">
        <v>80</v>
      </c>
      <c r="D13" s="58">
        <v>1737</v>
      </c>
      <c r="E13" s="58">
        <v>1050</v>
      </c>
      <c r="F13" s="68" t="s">
        <v>304</v>
      </c>
      <c r="G13" s="58" t="s">
        <v>31</v>
      </c>
      <c r="H13" s="63">
        <v>120000</v>
      </c>
      <c r="I13" s="63"/>
      <c r="J13" s="63"/>
      <c r="K13" s="64"/>
      <c r="L13" s="63"/>
      <c r="M13" s="63"/>
      <c r="N13" s="58"/>
      <c r="O13" s="64">
        <v>115000</v>
      </c>
      <c r="P13" s="63">
        <v>23000</v>
      </c>
      <c r="Q13" s="64"/>
      <c r="R13" s="63">
        <v>92000</v>
      </c>
      <c r="S13" s="64"/>
      <c r="T13" s="64"/>
      <c r="U13" s="64"/>
      <c r="V13" s="65">
        <v>5000</v>
      </c>
      <c r="W13" s="64"/>
      <c r="X13" s="72"/>
      <c r="Y13" s="15"/>
      <c r="Z13" s="15"/>
      <c r="AA13" s="72"/>
      <c r="AB13" s="72"/>
    </row>
    <row r="14" spans="1:28" s="62" customFormat="1" ht="29.25" customHeight="1">
      <c r="A14" s="58">
        <v>7</v>
      </c>
      <c r="B14" s="112"/>
      <c r="C14" s="78" t="s">
        <v>79</v>
      </c>
      <c r="D14" s="58">
        <v>1740</v>
      </c>
      <c r="E14" s="69">
        <v>1078</v>
      </c>
      <c r="F14" s="59" t="s">
        <v>305</v>
      </c>
      <c r="G14" s="58" t="s">
        <v>31</v>
      </c>
      <c r="H14" s="63">
        <v>235000</v>
      </c>
      <c r="I14" s="63"/>
      <c r="J14" s="63"/>
      <c r="K14" s="64"/>
      <c r="L14" s="63"/>
      <c r="M14" s="63"/>
      <c r="N14" s="64"/>
      <c r="O14" s="64">
        <v>115000</v>
      </c>
      <c r="P14" s="63">
        <v>23000</v>
      </c>
      <c r="Q14" s="64"/>
      <c r="R14" s="63">
        <v>92000</v>
      </c>
      <c r="S14" s="66">
        <v>100000</v>
      </c>
      <c r="T14" s="64"/>
      <c r="U14" s="66"/>
      <c r="V14" s="65" t="s">
        <v>82</v>
      </c>
      <c r="W14" s="64"/>
      <c r="X14" s="72"/>
      <c r="Y14" s="15"/>
      <c r="Z14" s="15"/>
      <c r="AA14" s="72"/>
      <c r="AB14" s="72"/>
    </row>
    <row r="15" spans="1:28" s="62" customFormat="1" ht="27.75" customHeight="1">
      <c r="A15" s="58">
        <v>8</v>
      </c>
      <c r="B15" s="112"/>
      <c r="C15" s="78" t="s">
        <v>84</v>
      </c>
      <c r="D15" s="58">
        <v>1133</v>
      </c>
      <c r="E15" s="69">
        <v>691</v>
      </c>
      <c r="F15" s="59" t="s">
        <v>275</v>
      </c>
      <c r="G15" s="58" t="s">
        <v>31</v>
      </c>
      <c r="H15" s="63">
        <v>168000</v>
      </c>
      <c r="I15" s="63"/>
      <c r="J15" s="63"/>
      <c r="K15" s="64"/>
      <c r="L15" s="63"/>
      <c r="M15" s="63"/>
      <c r="N15" s="67"/>
      <c r="O15" s="64">
        <v>80000</v>
      </c>
      <c r="P15" s="63">
        <v>16000</v>
      </c>
      <c r="Q15" s="64"/>
      <c r="R15" s="63">
        <v>64000</v>
      </c>
      <c r="S15" s="64"/>
      <c r="T15" s="64">
        <v>50000</v>
      </c>
      <c r="U15" s="64"/>
      <c r="V15" s="64" t="s">
        <v>300</v>
      </c>
      <c r="W15" s="64"/>
      <c r="X15" s="72"/>
      <c r="Y15" s="15"/>
      <c r="Z15" s="15"/>
      <c r="AA15" s="72"/>
      <c r="AB15" s="72"/>
    </row>
    <row r="16" spans="1:28" s="62" customFormat="1" ht="25.5" customHeight="1">
      <c r="A16" s="58">
        <v>9</v>
      </c>
      <c r="B16" s="112"/>
      <c r="C16" s="78" t="s">
        <v>313</v>
      </c>
      <c r="D16" s="58">
        <v>1091</v>
      </c>
      <c r="E16" s="58">
        <v>676</v>
      </c>
      <c r="F16" s="68" t="s">
        <v>306</v>
      </c>
      <c r="G16" s="58" t="s">
        <v>31</v>
      </c>
      <c r="H16" s="63">
        <v>105000</v>
      </c>
      <c r="I16" s="63"/>
      <c r="J16" s="63"/>
      <c r="K16" s="64"/>
      <c r="L16" s="63"/>
      <c r="M16" s="63"/>
      <c r="N16" s="58"/>
      <c r="O16" s="64">
        <v>80000</v>
      </c>
      <c r="P16" s="63">
        <v>16000</v>
      </c>
      <c r="Q16" s="64"/>
      <c r="R16" s="63">
        <v>64000</v>
      </c>
      <c r="S16" s="64"/>
      <c r="T16" s="64"/>
      <c r="U16" s="64"/>
      <c r="V16" s="65" t="s">
        <v>301</v>
      </c>
      <c r="W16" s="64"/>
      <c r="X16" s="72"/>
      <c r="Y16" s="15"/>
      <c r="Z16" s="15"/>
      <c r="AA16" s="72"/>
      <c r="AB16" s="72"/>
    </row>
    <row r="17" spans="1:28" s="62" customFormat="1" ht="24" customHeight="1">
      <c r="A17" s="58">
        <v>10</v>
      </c>
      <c r="B17" s="112"/>
      <c r="C17" s="78" t="s">
        <v>86</v>
      </c>
      <c r="D17" s="58">
        <v>1110</v>
      </c>
      <c r="E17" s="58">
        <v>646</v>
      </c>
      <c r="F17" s="68" t="s">
        <v>307</v>
      </c>
      <c r="G17" s="58" t="s">
        <v>31</v>
      </c>
      <c r="H17" s="63">
        <v>101000</v>
      </c>
      <c r="I17" s="63"/>
      <c r="J17" s="63"/>
      <c r="K17" s="64"/>
      <c r="L17" s="63"/>
      <c r="M17" s="63"/>
      <c r="N17" s="64"/>
      <c r="O17" s="64">
        <v>80000</v>
      </c>
      <c r="P17" s="63">
        <v>16000</v>
      </c>
      <c r="Q17" s="64"/>
      <c r="R17" s="63">
        <v>64000</v>
      </c>
      <c r="S17" s="64"/>
      <c r="T17" s="64"/>
      <c r="U17" s="64"/>
      <c r="V17" s="65" t="s">
        <v>302</v>
      </c>
      <c r="W17" s="64"/>
      <c r="X17" s="72"/>
      <c r="Y17" s="15"/>
      <c r="Z17" s="15"/>
      <c r="AA17" s="72"/>
      <c r="AB17" s="72"/>
    </row>
    <row r="18" spans="1:28" s="62" customFormat="1" ht="25.5" customHeight="1">
      <c r="A18" s="58">
        <v>11</v>
      </c>
      <c r="B18" s="112"/>
      <c r="C18" s="78" t="s">
        <v>81</v>
      </c>
      <c r="D18" s="58">
        <v>498</v>
      </c>
      <c r="E18" s="58">
        <v>273</v>
      </c>
      <c r="F18" s="68" t="s">
        <v>308</v>
      </c>
      <c r="G18" s="58" t="s">
        <v>31</v>
      </c>
      <c r="H18" s="63">
        <v>80000</v>
      </c>
      <c r="I18" s="63"/>
      <c r="J18" s="63"/>
      <c r="K18" s="64"/>
      <c r="L18" s="63"/>
      <c r="M18" s="63"/>
      <c r="N18" s="64"/>
      <c r="O18" s="64">
        <v>60000</v>
      </c>
      <c r="P18" s="63">
        <v>12000</v>
      </c>
      <c r="Q18" s="64"/>
      <c r="R18" s="63">
        <v>48000</v>
      </c>
      <c r="S18" s="64"/>
      <c r="T18" s="64"/>
      <c r="U18" s="64"/>
      <c r="V18" s="65" t="s">
        <v>82</v>
      </c>
      <c r="W18" s="64"/>
      <c r="X18" s="72"/>
      <c r="Y18" s="15"/>
      <c r="Z18" s="15"/>
      <c r="AA18" s="72"/>
      <c r="AB18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8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1">
      <selection activeCell="A8" sqref="A8:A14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16.5" customHeight="1">
      <c r="A7" s="29"/>
      <c r="B7" s="104" t="s">
        <v>116</v>
      </c>
      <c r="C7" s="80" t="s">
        <v>47</v>
      </c>
      <c r="D7" s="81"/>
      <c r="E7" s="82"/>
      <c r="F7" s="71"/>
      <c r="G7" s="19"/>
      <c r="H7" s="12">
        <f>H8+H9+H10+H11+H12+H13+H14</f>
        <v>1298956</v>
      </c>
      <c r="I7" s="12"/>
      <c r="J7" s="12"/>
      <c r="K7" s="12"/>
      <c r="L7" s="12"/>
      <c r="M7" s="12"/>
      <c r="N7" s="12"/>
      <c r="O7" s="12">
        <f aca="true" t="shared" si="0" ref="O7:V7">O8+O9+O10+O11+O12+O13+O14</f>
        <v>1080000</v>
      </c>
      <c r="P7" s="12">
        <f t="shared" si="0"/>
        <v>216000</v>
      </c>
      <c r="Q7" s="12"/>
      <c r="R7" s="12">
        <f t="shared" si="0"/>
        <v>864000</v>
      </c>
      <c r="S7" s="13"/>
      <c r="T7" s="13">
        <f t="shared" si="0"/>
        <v>50000</v>
      </c>
      <c r="U7" s="13"/>
      <c r="V7" s="13">
        <f t="shared" si="0"/>
        <v>168956</v>
      </c>
      <c r="W7" s="14"/>
      <c r="X7" s="72"/>
      <c r="AA7" s="72"/>
      <c r="AB7" s="72"/>
    </row>
    <row r="8" spans="1:28" s="15" customFormat="1" ht="30" customHeight="1">
      <c r="A8" s="79">
        <v>1</v>
      </c>
      <c r="B8" s="104"/>
      <c r="C8" s="30" t="s">
        <v>117</v>
      </c>
      <c r="D8" s="79">
        <v>2042</v>
      </c>
      <c r="E8" s="21">
        <v>1322</v>
      </c>
      <c r="F8" s="70" t="s">
        <v>310</v>
      </c>
      <c r="G8" s="19" t="s">
        <v>105</v>
      </c>
      <c r="H8" s="20">
        <v>276000</v>
      </c>
      <c r="I8" s="20"/>
      <c r="J8" s="20"/>
      <c r="K8" s="9"/>
      <c r="L8" s="20"/>
      <c r="M8" s="20"/>
      <c r="N8" s="9"/>
      <c r="O8" s="9">
        <v>250000</v>
      </c>
      <c r="P8" s="20">
        <v>50000</v>
      </c>
      <c r="Q8" s="9"/>
      <c r="R8" s="20">
        <v>200000</v>
      </c>
      <c r="S8" s="28"/>
      <c r="T8" s="14"/>
      <c r="U8" s="28"/>
      <c r="V8" s="14">
        <v>26000</v>
      </c>
      <c r="W8" s="14"/>
      <c r="X8" s="72"/>
      <c r="AA8" s="72"/>
      <c r="AB8" s="72"/>
    </row>
    <row r="9" spans="1:28" s="15" customFormat="1" ht="30" customHeight="1">
      <c r="A9" s="79">
        <v>2</v>
      </c>
      <c r="B9" s="104"/>
      <c r="C9" s="79" t="s">
        <v>118</v>
      </c>
      <c r="D9" s="79">
        <v>1379</v>
      </c>
      <c r="E9" s="21">
        <v>842</v>
      </c>
      <c r="F9" s="70" t="s">
        <v>119</v>
      </c>
      <c r="G9" s="19" t="s">
        <v>105</v>
      </c>
      <c r="H9" s="20">
        <v>256000</v>
      </c>
      <c r="I9" s="20"/>
      <c r="J9" s="20"/>
      <c r="K9" s="9"/>
      <c r="L9" s="20"/>
      <c r="M9" s="20"/>
      <c r="N9" s="9"/>
      <c r="O9" s="9">
        <v>250000</v>
      </c>
      <c r="P9" s="20">
        <v>50000</v>
      </c>
      <c r="Q9" s="9"/>
      <c r="R9" s="20">
        <v>200000</v>
      </c>
      <c r="S9" s="28"/>
      <c r="T9" s="14"/>
      <c r="U9" s="28"/>
      <c r="V9" s="14">
        <v>6000</v>
      </c>
      <c r="W9" s="14"/>
      <c r="X9" s="72"/>
      <c r="AA9" s="72"/>
      <c r="AB9" s="72"/>
    </row>
    <row r="10" spans="1:28" s="15" customFormat="1" ht="30" customHeight="1">
      <c r="A10" s="79">
        <v>3</v>
      </c>
      <c r="B10" s="104"/>
      <c r="C10" s="79" t="s">
        <v>120</v>
      </c>
      <c r="D10" s="79">
        <v>1365</v>
      </c>
      <c r="E10" s="21">
        <v>789</v>
      </c>
      <c r="F10" s="70" t="s">
        <v>121</v>
      </c>
      <c r="G10" s="19" t="s">
        <v>105</v>
      </c>
      <c r="H10" s="20">
        <v>205000</v>
      </c>
      <c r="I10" s="20"/>
      <c r="J10" s="20"/>
      <c r="K10" s="9"/>
      <c r="L10" s="20"/>
      <c r="M10" s="20"/>
      <c r="N10" s="9"/>
      <c r="O10" s="9">
        <v>200000</v>
      </c>
      <c r="P10" s="20" t="s">
        <v>122</v>
      </c>
      <c r="Q10" s="9"/>
      <c r="R10" s="20" t="s">
        <v>123</v>
      </c>
      <c r="S10" s="28"/>
      <c r="T10" s="14"/>
      <c r="U10" s="28"/>
      <c r="V10" s="14">
        <v>5000</v>
      </c>
      <c r="W10" s="14"/>
      <c r="X10" s="72"/>
      <c r="AA10" s="72"/>
      <c r="AB10" s="72"/>
    </row>
    <row r="11" spans="1:28" s="15" customFormat="1" ht="30" customHeight="1">
      <c r="A11" s="79">
        <v>4</v>
      </c>
      <c r="B11" s="104"/>
      <c r="C11" s="79" t="s">
        <v>124</v>
      </c>
      <c r="D11" s="79">
        <v>2074</v>
      </c>
      <c r="E11" s="79">
        <v>1149</v>
      </c>
      <c r="F11" s="70" t="s">
        <v>125</v>
      </c>
      <c r="G11" s="19" t="s">
        <v>126</v>
      </c>
      <c r="H11" s="20">
        <v>180000</v>
      </c>
      <c r="I11" s="20"/>
      <c r="J11" s="20"/>
      <c r="K11" s="9"/>
      <c r="L11" s="20"/>
      <c r="M11" s="20"/>
      <c r="N11" s="9"/>
      <c r="O11" s="9">
        <v>110000</v>
      </c>
      <c r="P11" s="20">
        <v>22000</v>
      </c>
      <c r="Q11" s="9"/>
      <c r="R11" s="20">
        <v>88000</v>
      </c>
      <c r="S11" s="28"/>
      <c r="T11" s="14">
        <v>50000</v>
      </c>
      <c r="U11" s="28"/>
      <c r="V11" s="14">
        <v>20000</v>
      </c>
      <c r="W11" s="14"/>
      <c r="X11" s="72"/>
      <c r="AA11" s="72"/>
      <c r="AB11" s="72"/>
    </row>
    <row r="12" spans="1:28" s="15" customFormat="1" ht="30" customHeight="1">
      <c r="A12" s="79">
        <v>5</v>
      </c>
      <c r="B12" s="104"/>
      <c r="C12" s="79" t="s">
        <v>127</v>
      </c>
      <c r="D12" s="79">
        <v>1740</v>
      </c>
      <c r="E12" s="79">
        <v>990</v>
      </c>
      <c r="F12" s="70" t="s">
        <v>128</v>
      </c>
      <c r="G12" s="19" t="s">
        <v>126</v>
      </c>
      <c r="H12" s="20">
        <v>108000</v>
      </c>
      <c r="I12" s="20"/>
      <c r="J12" s="20"/>
      <c r="K12" s="9"/>
      <c r="L12" s="20"/>
      <c r="M12" s="20"/>
      <c r="N12" s="9"/>
      <c r="O12" s="9">
        <v>95000</v>
      </c>
      <c r="P12" s="20">
        <v>19000</v>
      </c>
      <c r="Q12" s="9"/>
      <c r="R12" s="20">
        <v>76000</v>
      </c>
      <c r="S12" s="28"/>
      <c r="T12" s="14"/>
      <c r="U12" s="28"/>
      <c r="V12" s="14">
        <v>13000</v>
      </c>
      <c r="W12" s="14"/>
      <c r="X12" s="72"/>
      <c r="AA12" s="72"/>
      <c r="AB12" s="72"/>
    </row>
    <row r="13" spans="1:28" s="15" customFormat="1" ht="30" customHeight="1">
      <c r="A13" s="79">
        <v>6</v>
      </c>
      <c r="B13" s="104"/>
      <c r="C13" s="79" t="s">
        <v>129</v>
      </c>
      <c r="D13" s="79">
        <v>1510</v>
      </c>
      <c r="E13" s="21">
        <v>880</v>
      </c>
      <c r="F13" s="70" t="s">
        <v>130</v>
      </c>
      <c r="G13" s="19" t="s">
        <v>126</v>
      </c>
      <c r="H13" s="20">
        <v>174956</v>
      </c>
      <c r="I13" s="20"/>
      <c r="J13" s="20"/>
      <c r="K13" s="9"/>
      <c r="L13" s="20"/>
      <c r="M13" s="20"/>
      <c r="N13" s="9"/>
      <c r="O13" s="9">
        <v>90000</v>
      </c>
      <c r="P13" s="20">
        <v>18000</v>
      </c>
      <c r="Q13" s="9"/>
      <c r="R13" s="20">
        <v>72000</v>
      </c>
      <c r="S13" s="28"/>
      <c r="T13" s="14"/>
      <c r="U13" s="28"/>
      <c r="V13" s="14">
        <v>84956</v>
      </c>
      <c r="W13" s="14"/>
      <c r="X13" s="72"/>
      <c r="AA13" s="72"/>
      <c r="AB13" s="72"/>
    </row>
    <row r="14" spans="1:28" s="15" customFormat="1" ht="30" customHeight="1">
      <c r="A14" s="79">
        <v>7</v>
      </c>
      <c r="B14" s="104"/>
      <c r="C14" s="79" t="s">
        <v>131</v>
      </c>
      <c r="D14" s="79">
        <v>1356</v>
      </c>
      <c r="E14" s="21">
        <v>980</v>
      </c>
      <c r="F14" s="70" t="s">
        <v>132</v>
      </c>
      <c r="G14" s="19" t="s">
        <v>126</v>
      </c>
      <c r="H14" s="20">
        <v>99000</v>
      </c>
      <c r="I14" s="20"/>
      <c r="J14" s="20"/>
      <c r="K14" s="9"/>
      <c r="L14" s="20"/>
      <c r="M14" s="20"/>
      <c r="N14" s="9"/>
      <c r="O14" s="9">
        <v>85000</v>
      </c>
      <c r="P14" s="20">
        <v>17000</v>
      </c>
      <c r="Q14" s="9"/>
      <c r="R14" s="20">
        <v>68000</v>
      </c>
      <c r="S14" s="28"/>
      <c r="T14" s="14"/>
      <c r="U14" s="28"/>
      <c r="V14" s="14">
        <v>14000</v>
      </c>
      <c r="W14" s="14"/>
      <c r="X14" s="72"/>
      <c r="AA14" s="72"/>
      <c r="AB14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4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"/>
  <sheetViews>
    <sheetView zoomScalePageLayoutView="0" workbookViewId="0" topLeftCell="A4">
      <selection activeCell="C14" sqref="C14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19.5" customHeight="1">
      <c r="A7" s="79"/>
      <c r="B7" s="104" t="s">
        <v>75</v>
      </c>
      <c r="C7" s="80" t="s">
        <v>47</v>
      </c>
      <c r="D7" s="81"/>
      <c r="E7" s="82"/>
      <c r="F7" s="70"/>
      <c r="G7" s="19"/>
      <c r="H7" s="12">
        <f>H8+H9+H10+H11</f>
        <v>1850000</v>
      </c>
      <c r="I7" s="12"/>
      <c r="J7" s="12"/>
      <c r="K7" s="12"/>
      <c r="L7" s="12"/>
      <c r="M7" s="12"/>
      <c r="N7" s="12"/>
      <c r="O7" s="12">
        <f aca="true" t="shared" si="0" ref="O7:V7">O8+O9+O10+O11</f>
        <v>1030000</v>
      </c>
      <c r="P7" s="12">
        <f t="shared" si="0"/>
        <v>206000</v>
      </c>
      <c r="Q7" s="12"/>
      <c r="R7" s="12">
        <f t="shared" si="0"/>
        <v>824000</v>
      </c>
      <c r="S7" s="12"/>
      <c r="T7" s="12">
        <f t="shared" si="0"/>
        <v>160000</v>
      </c>
      <c r="U7" s="12">
        <f t="shared" si="0"/>
        <v>282000</v>
      </c>
      <c r="V7" s="12">
        <f t="shared" si="0"/>
        <v>378000</v>
      </c>
      <c r="W7" s="13"/>
      <c r="X7" s="72"/>
      <c r="AA7" s="72"/>
      <c r="AB7" s="72"/>
    </row>
    <row r="8" spans="1:28" s="15" customFormat="1" ht="27" customHeight="1">
      <c r="A8" s="79">
        <v>1</v>
      </c>
      <c r="B8" s="104"/>
      <c r="C8" s="77" t="s">
        <v>245</v>
      </c>
      <c r="D8" s="79">
        <v>3464</v>
      </c>
      <c r="E8" s="21">
        <v>2062</v>
      </c>
      <c r="F8" s="53" t="s">
        <v>246</v>
      </c>
      <c r="G8" s="19" t="s">
        <v>105</v>
      </c>
      <c r="H8" s="54">
        <v>770000</v>
      </c>
      <c r="I8" s="54"/>
      <c r="J8" s="54"/>
      <c r="K8" s="54"/>
      <c r="L8" s="54"/>
      <c r="M8" s="54"/>
      <c r="N8" s="54"/>
      <c r="O8" s="73">
        <v>570000</v>
      </c>
      <c r="P8" s="73">
        <v>114000</v>
      </c>
      <c r="Q8" s="73"/>
      <c r="R8" s="73">
        <v>456000</v>
      </c>
      <c r="S8" s="55"/>
      <c r="T8" s="14"/>
      <c r="U8" s="14"/>
      <c r="V8" s="55">
        <v>200000</v>
      </c>
      <c r="W8" s="14"/>
      <c r="X8" s="72"/>
      <c r="AA8" s="72"/>
      <c r="AB8" s="72"/>
    </row>
    <row r="9" spans="1:28" s="15" customFormat="1" ht="30" customHeight="1">
      <c r="A9" s="79">
        <v>2</v>
      </c>
      <c r="B9" s="104"/>
      <c r="C9" s="77" t="s">
        <v>247</v>
      </c>
      <c r="D9" s="79">
        <v>2713</v>
      </c>
      <c r="E9" s="21">
        <v>1688</v>
      </c>
      <c r="F9" s="53" t="s">
        <v>248</v>
      </c>
      <c r="G9" s="19" t="s">
        <v>105</v>
      </c>
      <c r="H9" s="54">
        <v>722000</v>
      </c>
      <c r="I9" s="54"/>
      <c r="J9" s="54"/>
      <c r="K9" s="54"/>
      <c r="L9" s="54"/>
      <c r="M9" s="54"/>
      <c r="N9" s="54"/>
      <c r="O9" s="73">
        <v>200000</v>
      </c>
      <c r="P9" s="73">
        <v>40000</v>
      </c>
      <c r="Q9" s="73"/>
      <c r="R9" s="73">
        <v>160000</v>
      </c>
      <c r="S9" s="55"/>
      <c r="T9" s="55">
        <v>160000</v>
      </c>
      <c r="U9" s="55">
        <v>282000</v>
      </c>
      <c r="V9" s="55">
        <v>80000</v>
      </c>
      <c r="W9" s="14"/>
      <c r="X9" s="72"/>
      <c r="AA9" s="72"/>
      <c r="AB9" s="72"/>
    </row>
    <row r="10" spans="1:28" s="15" customFormat="1" ht="21.75" customHeight="1">
      <c r="A10" s="79">
        <v>3</v>
      </c>
      <c r="B10" s="104"/>
      <c r="C10" s="77" t="s">
        <v>249</v>
      </c>
      <c r="D10" s="79">
        <v>1417</v>
      </c>
      <c r="E10" s="21">
        <v>868</v>
      </c>
      <c r="F10" s="53" t="s">
        <v>250</v>
      </c>
      <c r="G10" s="19" t="s">
        <v>105</v>
      </c>
      <c r="H10" s="54">
        <v>270000</v>
      </c>
      <c r="I10" s="54"/>
      <c r="J10" s="54"/>
      <c r="K10" s="54"/>
      <c r="L10" s="54"/>
      <c r="M10" s="54"/>
      <c r="N10" s="54"/>
      <c r="O10" s="73">
        <v>200000</v>
      </c>
      <c r="P10" s="73">
        <v>40000</v>
      </c>
      <c r="Q10" s="73"/>
      <c r="R10" s="73">
        <v>160000</v>
      </c>
      <c r="S10" s="55"/>
      <c r="T10" s="55"/>
      <c r="U10" s="55"/>
      <c r="V10" s="55">
        <v>70000</v>
      </c>
      <c r="W10" s="14"/>
      <c r="X10" s="72"/>
      <c r="AA10" s="72"/>
      <c r="AB10" s="72"/>
    </row>
    <row r="11" spans="1:28" s="15" customFormat="1" ht="30" customHeight="1">
      <c r="A11" s="79">
        <v>4</v>
      </c>
      <c r="B11" s="104"/>
      <c r="C11" s="77" t="s">
        <v>251</v>
      </c>
      <c r="D11" s="79">
        <v>1599</v>
      </c>
      <c r="E11" s="21">
        <v>991</v>
      </c>
      <c r="F11" s="53" t="s">
        <v>252</v>
      </c>
      <c r="G11" s="19" t="s">
        <v>31</v>
      </c>
      <c r="H11" s="54">
        <v>88000</v>
      </c>
      <c r="I11" s="54"/>
      <c r="J11" s="54"/>
      <c r="K11" s="54"/>
      <c r="L11" s="54"/>
      <c r="M11" s="54"/>
      <c r="N11" s="54"/>
      <c r="O11" s="73">
        <v>60000</v>
      </c>
      <c r="P11" s="73">
        <v>12000</v>
      </c>
      <c r="Q11" s="73"/>
      <c r="R11" s="73">
        <v>48000</v>
      </c>
      <c r="S11" s="55"/>
      <c r="T11" s="14"/>
      <c r="U11" s="14"/>
      <c r="V11" s="55">
        <v>28000</v>
      </c>
      <c r="W11" s="14"/>
      <c r="X11" s="72"/>
      <c r="AA11" s="72"/>
      <c r="AB11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1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1">
      <selection activeCell="F16" sqref="F16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36.75" customHeight="1">
      <c r="A7" s="79"/>
      <c r="B7" s="86" t="s">
        <v>276</v>
      </c>
      <c r="C7" s="80" t="s">
        <v>47</v>
      </c>
      <c r="D7" s="81"/>
      <c r="E7" s="82"/>
      <c r="F7" s="70"/>
      <c r="G7" s="19"/>
      <c r="H7" s="12">
        <f>H8+H9+H10+H11+H12</f>
        <v>1380916</v>
      </c>
      <c r="I7" s="12"/>
      <c r="J7" s="12"/>
      <c r="K7" s="12"/>
      <c r="L7" s="12"/>
      <c r="M7" s="12"/>
      <c r="N7" s="12"/>
      <c r="O7" s="12">
        <f aca="true" t="shared" si="0" ref="O7:V7">O8+O9+O10+O11+O12</f>
        <v>1000000</v>
      </c>
      <c r="P7" s="12">
        <f t="shared" si="0"/>
        <v>200000</v>
      </c>
      <c r="Q7" s="12"/>
      <c r="R7" s="12">
        <f t="shared" si="0"/>
        <v>800000</v>
      </c>
      <c r="S7" s="12"/>
      <c r="T7" s="12"/>
      <c r="U7" s="12"/>
      <c r="V7" s="12">
        <f t="shared" si="0"/>
        <v>380916</v>
      </c>
      <c r="W7" s="13"/>
      <c r="X7" s="72"/>
      <c r="AA7" s="72"/>
      <c r="AB7" s="72"/>
    </row>
    <row r="8" spans="1:28" s="15" customFormat="1" ht="36.75" customHeight="1">
      <c r="A8" s="79">
        <v>1</v>
      </c>
      <c r="B8" s="86"/>
      <c r="C8" s="79" t="s">
        <v>133</v>
      </c>
      <c r="D8" s="79">
        <v>960</v>
      </c>
      <c r="E8" s="21">
        <v>603</v>
      </c>
      <c r="F8" s="71" t="s">
        <v>134</v>
      </c>
      <c r="G8" s="19" t="s">
        <v>135</v>
      </c>
      <c r="H8" s="20">
        <v>273000</v>
      </c>
      <c r="I8" s="20"/>
      <c r="J8" s="20"/>
      <c r="K8" s="9"/>
      <c r="L8" s="20"/>
      <c r="M8" s="20"/>
      <c r="N8" s="9"/>
      <c r="O8" s="9">
        <v>200000</v>
      </c>
      <c r="P8" s="20">
        <v>40000</v>
      </c>
      <c r="Q8" s="9"/>
      <c r="R8" s="20">
        <v>160000</v>
      </c>
      <c r="S8" s="14"/>
      <c r="T8" s="14"/>
      <c r="U8" s="14"/>
      <c r="V8" s="14">
        <v>73000</v>
      </c>
      <c r="W8" s="14"/>
      <c r="X8" s="72"/>
      <c r="AA8" s="72"/>
      <c r="AB8" s="72"/>
    </row>
    <row r="9" spans="1:28" s="15" customFormat="1" ht="36.75" customHeight="1">
      <c r="A9" s="79">
        <v>2</v>
      </c>
      <c r="B9" s="86"/>
      <c r="C9" s="79" t="s">
        <v>136</v>
      </c>
      <c r="D9" s="79">
        <v>1064</v>
      </c>
      <c r="E9" s="21">
        <v>660</v>
      </c>
      <c r="F9" s="71" t="s">
        <v>137</v>
      </c>
      <c r="G9" s="19" t="s">
        <v>135</v>
      </c>
      <c r="H9" s="20">
        <v>290000</v>
      </c>
      <c r="I9" s="20"/>
      <c r="J9" s="20"/>
      <c r="K9" s="9"/>
      <c r="L9" s="20"/>
      <c r="M9" s="20"/>
      <c r="N9" s="9"/>
      <c r="O9" s="9">
        <v>200000</v>
      </c>
      <c r="P9" s="20">
        <v>40000</v>
      </c>
      <c r="Q9" s="9"/>
      <c r="R9" s="20">
        <v>160000</v>
      </c>
      <c r="S9" s="14"/>
      <c r="T9" s="14"/>
      <c r="U9" s="14"/>
      <c r="V9" s="14">
        <v>90000</v>
      </c>
      <c r="W9" s="14"/>
      <c r="X9" s="72"/>
      <c r="AA9" s="72"/>
      <c r="AB9" s="72"/>
    </row>
    <row r="10" spans="1:28" s="15" customFormat="1" ht="36.75" customHeight="1">
      <c r="A10" s="79">
        <v>3</v>
      </c>
      <c r="B10" s="86"/>
      <c r="C10" s="79" t="s">
        <v>138</v>
      </c>
      <c r="D10" s="79">
        <v>1418</v>
      </c>
      <c r="E10" s="21">
        <v>863</v>
      </c>
      <c r="F10" s="71" t="s">
        <v>139</v>
      </c>
      <c r="G10" s="19" t="s">
        <v>135</v>
      </c>
      <c r="H10" s="20">
        <v>270000</v>
      </c>
      <c r="I10" s="20"/>
      <c r="J10" s="20"/>
      <c r="K10" s="9"/>
      <c r="L10" s="20"/>
      <c r="M10" s="20"/>
      <c r="N10" s="9"/>
      <c r="O10" s="9">
        <v>200000</v>
      </c>
      <c r="P10" s="20">
        <v>40000</v>
      </c>
      <c r="Q10" s="9"/>
      <c r="R10" s="20">
        <v>160000</v>
      </c>
      <c r="S10" s="14"/>
      <c r="T10" s="14"/>
      <c r="U10" s="14"/>
      <c r="V10" s="14">
        <v>70000</v>
      </c>
      <c r="W10" s="14"/>
      <c r="X10" s="72"/>
      <c r="AA10" s="72"/>
      <c r="AB10" s="72"/>
    </row>
    <row r="11" spans="1:28" s="15" customFormat="1" ht="36.75" customHeight="1">
      <c r="A11" s="79">
        <v>4</v>
      </c>
      <c r="B11" s="86"/>
      <c r="C11" s="79" t="s">
        <v>140</v>
      </c>
      <c r="D11" s="79">
        <v>1401</v>
      </c>
      <c r="E11" s="21">
        <v>852</v>
      </c>
      <c r="F11" s="71" t="s">
        <v>141</v>
      </c>
      <c r="G11" s="19" t="s">
        <v>135</v>
      </c>
      <c r="H11" s="20">
        <v>294416</v>
      </c>
      <c r="I11" s="20"/>
      <c r="J11" s="20"/>
      <c r="K11" s="9"/>
      <c r="L11" s="20"/>
      <c r="M11" s="20"/>
      <c r="N11" s="9"/>
      <c r="O11" s="9">
        <v>200000</v>
      </c>
      <c r="P11" s="20">
        <v>40000</v>
      </c>
      <c r="Q11" s="9"/>
      <c r="R11" s="20">
        <v>160000</v>
      </c>
      <c r="S11" s="14"/>
      <c r="T11" s="14"/>
      <c r="U11" s="14"/>
      <c r="V11" s="14">
        <v>94416</v>
      </c>
      <c r="W11" s="14"/>
      <c r="X11" s="72"/>
      <c r="AA11" s="72"/>
      <c r="AB11" s="72"/>
    </row>
    <row r="12" spans="1:28" s="15" customFormat="1" ht="36.75" customHeight="1">
      <c r="A12" s="79">
        <v>5</v>
      </c>
      <c r="B12" s="87"/>
      <c r="C12" s="79" t="s">
        <v>142</v>
      </c>
      <c r="D12" s="79">
        <v>985</v>
      </c>
      <c r="E12" s="21">
        <v>615</v>
      </c>
      <c r="F12" s="71" t="s">
        <v>143</v>
      </c>
      <c r="G12" s="19" t="s">
        <v>135</v>
      </c>
      <c r="H12" s="20">
        <v>253500</v>
      </c>
      <c r="I12" s="20"/>
      <c r="J12" s="20"/>
      <c r="K12" s="9"/>
      <c r="L12" s="20"/>
      <c r="M12" s="20"/>
      <c r="N12" s="9"/>
      <c r="O12" s="9">
        <v>200000</v>
      </c>
      <c r="P12" s="20">
        <v>40000</v>
      </c>
      <c r="Q12" s="9"/>
      <c r="R12" s="20">
        <v>160000</v>
      </c>
      <c r="S12" s="14"/>
      <c r="T12" s="14"/>
      <c r="U12" s="14"/>
      <c r="V12" s="14">
        <v>53500</v>
      </c>
      <c r="W12" s="14"/>
      <c r="X12" s="72"/>
      <c r="AA12" s="72"/>
      <c r="AB12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2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A5">
      <selection activeCell="O18" sqref="O18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36.75" customHeight="1">
      <c r="A7" s="79"/>
      <c r="B7" s="85" t="s">
        <v>144</v>
      </c>
      <c r="C7" s="80" t="s">
        <v>47</v>
      </c>
      <c r="D7" s="81"/>
      <c r="E7" s="82"/>
      <c r="F7" s="71"/>
      <c r="G7" s="19"/>
      <c r="H7" s="31">
        <f>SUM(H8:H16)</f>
        <v>1959353</v>
      </c>
      <c r="I7" s="31"/>
      <c r="J7" s="31"/>
      <c r="K7" s="31"/>
      <c r="L7" s="31"/>
      <c r="M7" s="31"/>
      <c r="N7" s="31"/>
      <c r="O7" s="31">
        <f aca="true" t="shared" si="0" ref="O7:U7">SUM(O8:O16)</f>
        <v>1360000</v>
      </c>
      <c r="P7" s="31">
        <f t="shared" si="0"/>
        <v>272000</v>
      </c>
      <c r="Q7" s="31"/>
      <c r="R7" s="31">
        <f t="shared" si="0"/>
        <v>1088000</v>
      </c>
      <c r="S7" s="32"/>
      <c r="T7" s="32"/>
      <c r="U7" s="32">
        <f t="shared" si="0"/>
        <v>599353</v>
      </c>
      <c r="V7" s="32"/>
      <c r="W7" s="32"/>
      <c r="X7" s="72"/>
      <c r="AA7" s="72"/>
      <c r="AB7" s="72"/>
    </row>
    <row r="8" spans="1:28" s="15" customFormat="1" ht="30" customHeight="1">
      <c r="A8" s="79">
        <v>1</v>
      </c>
      <c r="B8" s="86"/>
      <c r="C8" s="33" t="s">
        <v>145</v>
      </c>
      <c r="D8" s="33">
        <v>1792</v>
      </c>
      <c r="E8" s="33">
        <v>986</v>
      </c>
      <c r="F8" s="34" t="s">
        <v>146</v>
      </c>
      <c r="G8" s="19" t="s">
        <v>135</v>
      </c>
      <c r="H8" s="20">
        <v>330000</v>
      </c>
      <c r="I8" s="20"/>
      <c r="J8" s="20"/>
      <c r="K8" s="9"/>
      <c r="L8" s="20"/>
      <c r="M8" s="20"/>
      <c r="N8" s="9"/>
      <c r="O8" s="9">
        <v>300000</v>
      </c>
      <c r="P8" s="20">
        <v>60000</v>
      </c>
      <c r="Q8" s="9"/>
      <c r="R8" s="20">
        <v>240000</v>
      </c>
      <c r="S8" s="14"/>
      <c r="T8" s="14"/>
      <c r="U8" s="14">
        <v>30000</v>
      </c>
      <c r="V8" s="14"/>
      <c r="W8" s="14"/>
      <c r="X8" s="72"/>
      <c r="AA8" s="72"/>
      <c r="AB8" s="72"/>
    </row>
    <row r="9" spans="1:28" s="15" customFormat="1" ht="33" customHeight="1">
      <c r="A9" s="79">
        <v>2</v>
      </c>
      <c r="B9" s="86"/>
      <c r="C9" s="79" t="s">
        <v>147</v>
      </c>
      <c r="D9" s="79">
        <v>704</v>
      </c>
      <c r="E9" s="79">
        <v>386</v>
      </c>
      <c r="F9" s="70" t="s">
        <v>148</v>
      </c>
      <c r="G9" s="19" t="s">
        <v>135</v>
      </c>
      <c r="H9" s="20">
        <v>292000</v>
      </c>
      <c r="I9" s="20"/>
      <c r="J9" s="20"/>
      <c r="K9" s="9"/>
      <c r="L9" s="20"/>
      <c r="M9" s="20"/>
      <c r="N9" s="9"/>
      <c r="O9" s="9">
        <v>250000</v>
      </c>
      <c r="P9" s="20">
        <v>50000</v>
      </c>
      <c r="Q9" s="9"/>
      <c r="R9" s="20">
        <v>200000</v>
      </c>
      <c r="S9" s="14"/>
      <c r="T9" s="14"/>
      <c r="U9" s="14">
        <v>42000</v>
      </c>
      <c r="V9" s="14"/>
      <c r="W9" s="14"/>
      <c r="X9" s="72"/>
      <c r="AA9" s="72"/>
      <c r="AB9" s="72"/>
    </row>
    <row r="10" spans="1:28" s="15" customFormat="1" ht="56.25" customHeight="1">
      <c r="A10" s="79">
        <v>3</v>
      </c>
      <c r="B10" s="86"/>
      <c r="C10" s="79" t="s">
        <v>149</v>
      </c>
      <c r="D10" s="79">
        <v>2884</v>
      </c>
      <c r="E10" s="79">
        <v>1669</v>
      </c>
      <c r="F10" s="70" t="s">
        <v>150</v>
      </c>
      <c r="G10" s="19" t="s">
        <v>126</v>
      </c>
      <c r="H10" s="20">
        <v>171853</v>
      </c>
      <c r="I10" s="20"/>
      <c r="J10" s="20"/>
      <c r="K10" s="9"/>
      <c r="L10" s="20"/>
      <c r="M10" s="20"/>
      <c r="N10" s="9"/>
      <c r="O10" s="9">
        <v>168841</v>
      </c>
      <c r="P10" s="20">
        <v>33768</v>
      </c>
      <c r="Q10" s="9"/>
      <c r="R10" s="20">
        <v>135073</v>
      </c>
      <c r="S10" s="14"/>
      <c r="T10" s="14"/>
      <c r="U10" s="14">
        <v>3012</v>
      </c>
      <c r="V10" s="14"/>
      <c r="W10" s="14"/>
      <c r="X10" s="72"/>
      <c r="AA10" s="72"/>
      <c r="AB10" s="72"/>
    </row>
    <row r="11" spans="1:28" s="15" customFormat="1" ht="36.75" customHeight="1">
      <c r="A11" s="79">
        <v>4</v>
      </c>
      <c r="B11" s="86"/>
      <c r="C11" s="79" t="s">
        <v>151</v>
      </c>
      <c r="D11" s="9">
        <v>2595</v>
      </c>
      <c r="E11" s="21">
        <v>1530</v>
      </c>
      <c r="F11" s="71" t="s">
        <v>152</v>
      </c>
      <c r="G11" s="19" t="s">
        <v>126</v>
      </c>
      <c r="H11" s="20">
        <v>278000</v>
      </c>
      <c r="I11" s="20"/>
      <c r="J11" s="20"/>
      <c r="K11" s="9"/>
      <c r="L11" s="20"/>
      <c r="M11" s="20"/>
      <c r="N11" s="9"/>
      <c r="O11" s="9">
        <v>154495</v>
      </c>
      <c r="P11" s="20">
        <v>30899</v>
      </c>
      <c r="Q11" s="9"/>
      <c r="R11" s="20">
        <v>123596</v>
      </c>
      <c r="S11" s="14"/>
      <c r="T11" s="14"/>
      <c r="U11" s="14">
        <v>123505</v>
      </c>
      <c r="V11" s="14"/>
      <c r="W11" s="14"/>
      <c r="X11" s="72"/>
      <c r="AA11" s="72"/>
      <c r="AB11" s="72"/>
    </row>
    <row r="12" spans="1:28" s="15" customFormat="1" ht="36.75" customHeight="1">
      <c r="A12" s="79">
        <v>5</v>
      </c>
      <c r="B12" s="86"/>
      <c r="C12" s="79" t="s">
        <v>153</v>
      </c>
      <c r="D12" s="79">
        <v>2170</v>
      </c>
      <c r="E12" s="21">
        <v>1332</v>
      </c>
      <c r="F12" s="71" t="s">
        <v>154</v>
      </c>
      <c r="G12" s="19" t="s">
        <v>126</v>
      </c>
      <c r="H12" s="20">
        <v>220000</v>
      </c>
      <c r="I12" s="20"/>
      <c r="J12" s="20"/>
      <c r="K12" s="9"/>
      <c r="L12" s="20"/>
      <c r="M12" s="20"/>
      <c r="N12" s="9"/>
      <c r="O12" s="9">
        <v>133238</v>
      </c>
      <c r="P12" s="20">
        <v>26648</v>
      </c>
      <c r="Q12" s="9"/>
      <c r="R12" s="20">
        <v>106590</v>
      </c>
      <c r="S12" s="14"/>
      <c r="T12" s="14"/>
      <c r="U12" s="14">
        <v>86762</v>
      </c>
      <c r="V12" s="14"/>
      <c r="W12" s="14"/>
      <c r="X12" s="72"/>
      <c r="AA12" s="72"/>
      <c r="AB12" s="72"/>
    </row>
    <row r="13" spans="1:28" s="15" customFormat="1" ht="36.75" customHeight="1">
      <c r="A13" s="79">
        <v>6</v>
      </c>
      <c r="B13" s="86"/>
      <c r="C13" s="79" t="s">
        <v>155</v>
      </c>
      <c r="D13" s="9">
        <v>1985</v>
      </c>
      <c r="E13" s="21">
        <v>1179</v>
      </c>
      <c r="F13" s="71" t="s">
        <v>156</v>
      </c>
      <c r="G13" s="19" t="s">
        <v>126</v>
      </c>
      <c r="H13" s="20">
        <v>145000</v>
      </c>
      <c r="I13" s="20"/>
      <c r="J13" s="20"/>
      <c r="K13" s="9"/>
      <c r="L13" s="20"/>
      <c r="M13" s="20"/>
      <c r="N13" s="9"/>
      <c r="O13" s="9">
        <v>118987</v>
      </c>
      <c r="P13" s="20">
        <v>23797</v>
      </c>
      <c r="Q13" s="9"/>
      <c r="R13" s="20">
        <v>95190</v>
      </c>
      <c r="S13" s="14"/>
      <c r="T13" s="14"/>
      <c r="U13" s="14">
        <v>26013</v>
      </c>
      <c r="V13" s="14"/>
      <c r="W13" s="14"/>
      <c r="X13" s="72"/>
      <c r="AA13" s="72"/>
      <c r="AB13" s="72"/>
    </row>
    <row r="14" spans="1:28" s="15" customFormat="1" ht="36.75" customHeight="1">
      <c r="A14" s="79">
        <v>7</v>
      </c>
      <c r="B14" s="86"/>
      <c r="C14" s="79" t="s">
        <v>157</v>
      </c>
      <c r="D14" s="79">
        <v>1793</v>
      </c>
      <c r="E14" s="79">
        <v>1055</v>
      </c>
      <c r="F14" s="70" t="s">
        <v>158</v>
      </c>
      <c r="G14" s="19" t="s">
        <v>126</v>
      </c>
      <c r="H14" s="20">
        <v>295000</v>
      </c>
      <c r="I14" s="20"/>
      <c r="J14" s="20"/>
      <c r="K14" s="9"/>
      <c r="L14" s="20"/>
      <c r="M14" s="20"/>
      <c r="N14" s="9"/>
      <c r="O14" s="9">
        <v>106645</v>
      </c>
      <c r="P14" s="20">
        <v>21329</v>
      </c>
      <c r="Q14" s="9"/>
      <c r="R14" s="20">
        <v>85316</v>
      </c>
      <c r="S14" s="14"/>
      <c r="T14" s="14"/>
      <c r="U14" s="14">
        <v>188355</v>
      </c>
      <c r="V14" s="14"/>
      <c r="W14" s="14"/>
      <c r="X14" s="72"/>
      <c r="AA14" s="72"/>
      <c r="AB14" s="72"/>
    </row>
    <row r="15" spans="1:28" s="15" customFormat="1" ht="36.75" customHeight="1">
      <c r="A15" s="79">
        <v>8</v>
      </c>
      <c r="B15" s="86"/>
      <c r="C15" s="79" t="s">
        <v>159</v>
      </c>
      <c r="D15" s="79">
        <v>927</v>
      </c>
      <c r="E15" s="21">
        <v>573</v>
      </c>
      <c r="F15" s="71" t="s">
        <v>160</v>
      </c>
      <c r="G15" s="19" t="s">
        <v>126</v>
      </c>
      <c r="H15" s="20">
        <v>158000</v>
      </c>
      <c r="I15" s="20"/>
      <c r="J15" s="20"/>
      <c r="K15" s="9"/>
      <c r="L15" s="20"/>
      <c r="M15" s="20"/>
      <c r="N15" s="9"/>
      <c r="O15" s="9">
        <v>62544</v>
      </c>
      <c r="P15" s="20">
        <v>12509</v>
      </c>
      <c r="Q15" s="9"/>
      <c r="R15" s="20">
        <v>50035</v>
      </c>
      <c r="S15" s="28"/>
      <c r="T15" s="14"/>
      <c r="U15" s="28">
        <v>95456</v>
      </c>
      <c r="V15" s="14"/>
      <c r="W15" s="14"/>
      <c r="X15" s="72"/>
      <c r="AA15" s="72"/>
      <c r="AB15" s="72"/>
    </row>
    <row r="16" spans="1:28" s="15" customFormat="1" ht="36.75" customHeight="1">
      <c r="A16" s="79">
        <v>9</v>
      </c>
      <c r="B16" s="87"/>
      <c r="C16" s="79" t="s">
        <v>161</v>
      </c>
      <c r="D16" s="9">
        <v>1070</v>
      </c>
      <c r="E16" s="21">
        <v>588</v>
      </c>
      <c r="F16" s="71" t="s">
        <v>162</v>
      </c>
      <c r="G16" s="19" t="s">
        <v>126</v>
      </c>
      <c r="H16" s="20">
        <v>69500</v>
      </c>
      <c r="I16" s="20"/>
      <c r="J16" s="20"/>
      <c r="K16" s="9"/>
      <c r="L16" s="20"/>
      <c r="M16" s="20"/>
      <c r="N16" s="9"/>
      <c r="O16" s="9">
        <v>65250</v>
      </c>
      <c r="P16" s="20">
        <v>13050</v>
      </c>
      <c r="Q16" s="9"/>
      <c r="R16" s="20">
        <v>52200</v>
      </c>
      <c r="S16" s="14"/>
      <c r="T16" s="14"/>
      <c r="U16" s="14">
        <v>4250</v>
      </c>
      <c r="V16" s="14"/>
      <c r="W16" s="14"/>
      <c r="X16" s="72"/>
      <c r="AA16" s="72"/>
      <c r="AB16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6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4">
      <selection activeCell="P18" sqref="P18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32.25" customHeight="1">
      <c r="A7" s="79"/>
      <c r="B7" s="104" t="s">
        <v>163</v>
      </c>
      <c r="C7" s="81" t="s">
        <v>47</v>
      </c>
      <c r="D7" s="81"/>
      <c r="E7" s="82"/>
      <c r="F7" s="71"/>
      <c r="G7" s="19"/>
      <c r="H7" s="31">
        <f>H8+H9+H10+H11+H12+H13+H14</f>
        <v>2280000</v>
      </c>
      <c r="I7" s="31"/>
      <c r="J7" s="31"/>
      <c r="K7" s="31"/>
      <c r="L7" s="31"/>
      <c r="M7" s="31"/>
      <c r="N7" s="31"/>
      <c r="O7" s="31">
        <f aca="true" t="shared" si="0" ref="O7:V7">O8+O9+O10+O11+O12+O13+O14</f>
        <v>1430000</v>
      </c>
      <c r="P7" s="31">
        <f t="shared" si="0"/>
        <v>286000</v>
      </c>
      <c r="Q7" s="31"/>
      <c r="R7" s="31">
        <f t="shared" si="0"/>
        <v>1144000</v>
      </c>
      <c r="S7" s="32">
        <f t="shared" si="0"/>
        <v>230000</v>
      </c>
      <c r="T7" s="32"/>
      <c r="U7" s="32"/>
      <c r="V7" s="32">
        <f t="shared" si="0"/>
        <v>620000</v>
      </c>
      <c r="W7" s="32"/>
      <c r="X7" s="72"/>
      <c r="AA7" s="72"/>
      <c r="AB7" s="72"/>
    </row>
    <row r="8" spans="1:28" s="15" customFormat="1" ht="54" customHeight="1">
      <c r="A8" s="79">
        <v>1</v>
      </c>
      <c r="B8" s="104"/>
      <c r="C8" s="77" t="s">
        <v>164</v>
      </c>
      <c r="D8" s="79">
        <v>2640</v>
      </c>
      <c r="E8" s="79">
        <v>1641</v>
      </c>
      <c r="F8" s="35" t="s">
        <v>165</v>
      </c>
      <c r="G8" s="19" t="s">
        <v>166</v>
      </c>
      <c r="H8" s="79">
        <v>800000</v>
      </c>
      <c r="I8" s="79"/>
      <c r="J8" s="79"/>
      <c r="K8" s="79"/>
      <c r="L8" s="79"/>
      <c r="M8" s="79"/>
      <c r="N8" s="79"/>
      <c r="O8" s="9">
        <v>700000</v>
      </c>
      <c r="P8" s="9">
        <v>140000</v>
      </c>
      <c r="Q8" s="9"/>
      <c r="R8" s="9">
        <v>560000</v>
      </c>
      <c r="S8" s="7">
        <v>50000</v>
      </c>
      <c r="T8" s="7"/>
      <c r="U8" s="7"/>
      <c r="V8" s="7">
        <v>50000</v>
      </c>
      <c r="W8" s="7"/>
      <c r="X8" s="72"/>
      <c r="AA8" s="72"/>
      <c r="AB8" s="72"/>
    </row>
    <row r="9" spans="1:28" s="15" customFormat="1" ht="42" customHeight="1">
      <c r="A9" s="79">
        <v>2</v>
      </c>
      <c r="B9" s="104"/>
      <c r="C9" s="77" t="s">
        <v>167</v>
      </c>
      <c r="D9" s="79">
        <v>2835</v>
      </c>
      <c r="E9" s="21">
        <v>1725</v>
      </c>
      <c r="F9" s="71" t="s">
        <v>168</v>
      </c>
      <c r="G9" s="19" t="s">
        <v>135</v>
      </c>
      <c r="H9" s="79">
        <v>210000</v>
      </c>
      <c r="I9" s="79"/>
      <c r="J9" s="79"/>
      <c r="K9" s="79"/>
      <c r="L9" s="79"/>
      <c r="M9" s="79"/>
      <c r="N9" s="79"/>
      <c r="O9" s="9">
        <v>200000</v>
      </c>
      <c r="P9" s="20">
        <v>40000</v>
      </c>
      <c r="Q9" s="9"/>
      <c r="R9" s="20">
        <v>160000</v>
      </c>
      <c r="S9" s="7"/>
      <c r="T9" s="14"/>
      <c r="U9" s="14"/>
      <c r="V9" s="14">
        <v>10000</v>
      </c>
      <c r="W9" s="7"/>
      <c r="X9" s="72"/>
      <c r="AA9" s="72"/>
      <c r="AB9" s="72"/>
    </row>
    <row r="10" spans="1:28" s="15" customFormat="1" ht="39.75" customHeight="1">
      <c r="A10" s="79">
        <v>3</v>
      </c>
      <c r="B10" s="104"/>
      <c r="C10" s="77" t="s">
        <v>169</v>
      </c>
      <c r="D10" s="79">
        <v>2354</v>
      </c>
      <c r="E10" s="79">
        <v>1398</v>
      </c>
      <c r="F10" s="35" t="s">
        <v>170</v>
      </c>
      <c r="G10" s="19" t="s">
        <v>171</v>
      </c>
      <c r="H10" s="79">
        <v>290000</v>
      </c>
      <c r="I10" s="79"/>
      <c r="J10" s="79"/>
      <c r="K10" s="79"/>
      <c r="L10" s="79"/>
      <c r="M10" s="79"/>
      <c r="N10" s="79"/>
      <c r="O10" s="9">
        <v>125810</v>
      </c>
      <c r="P10" s="9" t="s">
        <v>172</v>
      </c>
      <c r="Q10" s="9"/>
      <c r="R10" s="9" t="s">
        <v>173</v>
      </c>
      <c r="S10" s="7">
        <v>80000</v>
      </c>
      <c r="T10" s="7"/>
      <c r="U10" s="7"/>
      <c r="V10" s="7">
        <v>84190</v>
      </c>
      <c r="W10" s="7"/>
      <c r="X10" s="72"/>
      <c r="AA10" s="72"/>
      <c r="AB10" s="72"/>
    </row>
    <row r="11" spans="1:28" s="15" customFormat="1" ht="35.25" customHeight="1">
      <c r="A11" s="79">
        <v>4</v>
      </c>
      <c r="B11" s="104"/>
      <c r="C11" s="77" t="s">
        <v>174</v>
      </c>
      <c r="D11" s="79">
        <v>2240</v>
      </c>
      <c r="E11" s="79">
        <v>1397</v>
      </c>
      <c r="F11" s="35" t="s">
        <v>175</v>
      </c>
      <c r="G11" s="19" t="s">
        <v>171</v>
      </c>
      <c r="H11" s="79">
        <v>280000</v>
      </c>
      <c r="I11" s="79"/>
      <c r="J11" s="79"/>
      <c r="K11" s="79"/>
      <c r="L11" s="79"/>
      <c r="M11" s="79"/>
      <c r="N11" s="79"/>
      <c r="O11" s="9">
        <v>115620</v>
      </c>
      <c r="P11" s="9" t="s">
        <v>176</v>
      </c>
      <c r="Q11" s="9"/>
      <c r="R11" s="9" t="s">
        <v>177</v>
      </c>
      <c r="S11" s="7"/>
      <c r="T11" s="7"/>
      <c r="U11" s="7"/>
      <c r="V11" s="7">
        <v>164380</v>
      </c>
      <c r="W11" s="7"/>
      <c r="X11" s="72"/>
      <c r="AA11" s="72"/>
      <c r="AB11" s="72"/>
    </row>
    <row r="12" spans="1:28" s="15" customFormat="1" ht="31.5" customHeight="1">
      <c r="A12" s="79">
        <v>5</v>
      </c>
      <c r="B12" s="104"/>
      <c r="C12" s="77" t="s">
        <v>178</v>
      </c>
      <c r="D12" s="79">
        <v>2157</v>
      </c>
      <c r="E12" s="79">
        <v>1275</v>
      </c>
      <c r="F12" s="35" t="s">
        <v>179</v>
      </c>
      <c r="G12" s="19" t="s">
        <v>171</v>
      </c>
      <c r="H12" s="79">
        <v>260000</v>
      </c>
      <c r="I12" s="79"/>
      <c r="J12" s="79"/>
      <c r="K12" s="79"/>
      <c r="L12" s="79"/>
      <c r="M12" s="79"/>
      <c r="N12" s="79"/>
      <c r="O12" s="9">
        <v>114836</v>
      </c>
      <c r="P12" s="9" t="s">
        <v>180</v>
      </c>
      <c r="Q12" s="9"/>
      <c r="R12" s="9" t="s">
        <v>181</v>
      </c>
      <c r="S12" s="7">
        <v>100000</v>
      </c>
      <c r="T12" s="7"/>
      <c r="U12" s="7"/>
      <c r="V12" s="7">
        <v>45164</v>
      </c>
      <c r="W12" s="7"/>
      <c r="X12" s="72"/>
      <c r="AA12" s="72"/>
      <c r="AB12" s="72"/>
    </row>
    <row r="13" spans="1:28" s="15" customFormat="1" ht="37.5" customHeight="1">
      <c r="A13" s="79">
        <v>6</v>
      </c>
      <c r="B13" s="104"/>
      <c r="C13" s="77" t="s">
        <v>182</v>
      </c>
      <c r="D13" s="79">
        <v>1609</v>
      </c>
      <c r="E13" s="21">
        <v>996</v>
      </c>
      <c r="F13" s="71" t="s">
        <v>183</v>
      </c>
      <c r="G13" s="19" t="s">
        <v>171</v>
      </c>
      <c r="H13" s="79">
        <v>260000</v>
      </c>
      <c r="I13" s="79"/>
      <c r="J13" s="79"/>
      <c r="K13" s="79"/>
      <c r="L13" s="79"/>
      <c r="M13" s="79"/>
      <c r="N13" s="79"/>
      <c r="O13" s="9">
        <v>88996</v>
      </c>
      <c r="P13" s="9" t="s">
        <v>184</v>
      </c>
      <c r="Q13" s="9"/>
      <c r="R13" s="9" t="s">
        <v>185</v>
      </c>
      <c r="S13" s="7"/>
      <c r="T13" s="7"/>
      <c r="U13" s="7"/>
      <c r="V13" s="7">
        <v>171004</v>
      </c>
      <c r="W13" s="14"/>
      <c r="X13" s="72"/>
      <c r="AA13" s="72"/>
      <c r="AB13" s="72"/>
    </row>
    <row r="14" spans="1:28" s="15" customFormat="1" ht="33" customHeight="1">
      <c r="A14" s="79">
        <v>7</v>
      </c>
      <c r="B14" s="104"/>
      <c r="C14" s="77" t="s">
        <v>186</v>
      </c>
      <c r="D14" s="79">
        <v>1400</v>
      </c>
      <c r="E14" s="21">
        <v>869</v>
      </c>
      <c r="F14" s="71" t="s">
        <v>187</v>
      </c>
      <c r="G14" s="19" t="s">
        <v>171</v>
      </c>
      <c r="H14" s="20">
        <v>180000</v>
      </c>
      <c r="I14" s="20"/>
      <c r="J14" s="20"/>
      <c r="K14" s="9"/>
      <c r="L14" s="20"/>
      <c r="M14" s="20"/>
      <c r="N14" s="9"/>
      <c r="O14" s="9">
        <v>84738</v>
      </c>
      <c r="P14" s="20">
        <v>16948</v>
      </c>
      <c r="Q14" s="9"/>
      <c r="R14" s="20">
        <v>67790</v>
      </c>
      <c r="S14" s="14"/>
      <c r="T14" s="14"/>
      <c r="U14" s="14"/>
      <c r="V14" s="14">
        <v>95262</v>
      </c>
      <c r="W14" s="14"/>
      <c r="X14" s="72"/>
      <c r="AA14" s="72"/>
      <c r="AB14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4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A4">
      <selection activeCell="G18" sqref="G18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33" customHeight="1">
      <c r="A7" s="79"/>
      <c r="B7" s="85" t="s">
        <v>188</v>
      </c>
      <c r="C7" s="105" t="s">
        <v>47</v>
      </c>
      <c r="D7" s="105"/>
      <c r="E7" s="105"/>
      <c r="F7" s="71"/>
      <c r="G7" s="19"/>
      <c r="H7" s="12">
        <f>H9+H10+H8+H11+H12+H13</f>
        <v>1750000</v>
      </c>
      <c r="I7" s="12"/>
      <c r="J7" s="12"/>
      <c r="K7" s="12"/>
      <c r="L7" s="12"/>
      <c r="M7" s="12"/>
      <c r="N7" s="12"/>
      <c r="O7" s="12">
        <f>O9+O10+O8+O11+O12+O13</f>
        <v>1170000</v>
      </c>
      <c r="P7" s="12">
        <f>P9+P10+P8+P11+P12+P13</f>
        <v>234000</v>
      </c>
      <c r="Q7" s="12"/>
      <c r="R7" s="12">
        <f>R9+R10+R8+R11+R12+R13</f>
        <v>936000</v>
      </c>
      <c r="S7" s="12"/>
      <c r="T7" s="12"/>
      <c r="U7" s="12"/>
      <c r="V7" s="12">
        <f>V9+V10+V8+V11+V12+V13</f>
        <v>580000</v>
      </c>
      <c r="W7" s="12"/>
      <c r="X7" s="72"/>
      <c r="AA7" s="72"/>
      <c r="AB7" s="72"/>
    </row>
    <row r="8" spans="1:28" s="15" customFormat="1" ht="39.75" customHeight="1">
      <c r="A8" s="79">
        <v>1</v>
      </c>
      <c r="B8" s="86"/>
      <c r="C8" s="79" t="s">
        <v>189</v>
      </c>
      <c r="D8" s="79">
        <v>950</v>
      </c>
      <c r="E8" s="21">
        <v>584</v>
      </c>
      <c r="F8" s="71" t="s">
        <v>190</v>
      </c>
      <c r="G8" s="19" t="s">
        <v>171</v>
      </c>
      <c r="H8" s="20">
        <v>400000</v>
      </c>
      <c r="I8" s="20"/>
      <c r="J8" s="20"/>
      <c r="K8" s="9"/>
      <c r="L8" s="20"/>
      <c r="M8" s="20"/>
      <c r="N8" s="9"/>
      <c r="O8" s="9">
        <v>300000</v>
      </c>
      <c r="P8" s="20">
        <v>60000</v>
      </c>
      <c r="Q8" s="9"/>
      <c r="R8" s="20">
        <v>240000</v>
      </c>
      <c r="S8" s="14"/>
      <c r="T8" s="14"/>
      <c r="U8" s="14"/>
      <c r="V8" s="14">
        <v>100000</v>
      </c>
      <c r="W8" s="14"/>
      <c r="X8" s="72"/>
      <c r="AA8" s="72"/>
      <c r="AB8" s="72"/>
    </row>
    <row r="9" spans="1:28" s="15" customFormat="1" ht="33" customHeight="1">
      <c r="A9" s="79">
        <v>2</v>
      </c>
      <c r="B9" s="86"/>
      <c r="C9" s="79" t="s">
        <v>191</v>
      </c>
      <c r="D9" s="79">
        <v>1148</v>
      </c>
      <c r="E9" s="21">
        <v>716</v>
      </c>
      <c r="F9" s="71" t="s">
        <v>192</v>
      </c>
      <c r="G9" s="19" t="s">
        <v>193</v>
      </c>
      <c r="H9" s="20">
        <v>340000</v>
      </c>
      <c r="I9" s="20"/>
      <c r="J9" s="20"/>
      <c r="K9" s="9"/>
      <c r="L9" s="20"/>
      <c r="M9" s="20"/>
      <c r="N9" s="9"/>
      <c r="O9" s="9">
        <v>270000</v>
      </c>
      <c r="P9" s="20">
        <v>54000</v>
      </c>
      <c r="Q9" s="9"/>
      <c r="R9" s="20">
        <v>216000</v>
      </c>
      <c r="S9" s="14"/>
      <c r="T9" s="14"/>
      <c r="U9" s="14"/>
      <c r="V9" s="14">
        <v>70000</v>
      </c>
      <c r="W9" s="14"/>
      <c r="X9" s="72"/>
      <c r="AA9" s="72"/>
      <c r="AB9" s="72"/>
    </row>
    <row r="10" spans="1:28" s="15" customFormat="1" ht="41.25" customHeight="1">
      <c r="A10" s="79">
        <v>3</v>
      </c>
      <c r="B10" s="86"/>
      <c r="C10" s="79" t="s">
        <v>194</v>
      </c>
      <c r="D10" s="79">
        <v>916</v>
      </c>
      <c r="E10" s="21">
        <v>555</v>
      </c>
      <c r="F10" s="71" t="s">
        <v>195</v>
      </c>
      <c r="G10" s="19" t="s">
        <v>135</v>
      </c>
      <c r="H10" s="20">
        <v>350000</v>
      </c>
      <c r="I10" s="20"/>
      <c r="J10" s="20"/>
      <c r="K10" s="9"/>
      <c r="L10" s="20"/>
      <c r="M10" s="20"/>
      <c r="N10" s="9"/>
      <c r="O10" s="9">
        <v>260000</v>
      </c>
      <c r="P10" s="20">
        <v>52000</v>
      </c>
      <c r="Q10" s="9"/>
      <c r="R10" s="20">
        <v>208000</v>
      </c>
      <c r="S10" s="14"/>
      <c r="T10" s="14"/>
      <c r="U10" s="14"/>
      <c r="V10" s="14">
        <v>90000</v>
      </c>
      <c r="W10" s="14"/>
      <c r="X10" s="72"/>
      <c r="AA10" s="72"/>
      <c r="AB10" s="72"/>
    </row>
    <row r="11" spans="1:28" s="15" customFormat="1" ht="33" customHeight="1">
      <c r="A11" s="79">
        <v>4</v>
      </c>
      <c r="B11" s="86"/>
      <c r="C11" s="79" t="s">
        <v>196</v>
      </c>
      <c r="D11" s="79">
        <v>868</v>
      </c>
      <c r="E11" s="21">
        <v>535</v>
      </c>
      <c r="F11" s="71" t="s">
        <v>197</v>
      </c>
      <c r="G11" s="19" t="s">
        <v>171</v>
      </c>
      <c r="H11" s="20">
        <v>240000</v>
      </c>
      <c r="I11" s="20"/>
      <c r="J11" s="20"/>
      <c r="K11" s="9"/>
      <c r="L11" s="20"/>
      <c r="M11" s="20"/>
      <c r="N11" s="9"/>
      <c r="O11" s="9">
        <v>200000</v>
      </c>
      <c r="P11" s="20">
        <v>40000</v>
      </c>
      <c r="Q11" s="9"/>
      <c r="R11" s="20">
        <v>160000</v>
      </c>
      <c r="S11" s="14"/>
      <c r="T11" s="14"/>
      <c r="U11" s="14"/>
      <c r="V11" s="14">
        <v>40000</v>
      </c>
      <c r="W11" s="14"/>
      <c r="X11" s="72"/>
      <c r="AA11" s="72"/>
      <c r="AB11" s="72"/>
    </row>
    <row r="12" spans="1:28" s="15" customFormat="1" ht="48.75" customHeight="1">
      <c r="A12" s="79">
        <v>5</v>
      </c>
      <c r="B12" s="86"/>
      <c r="C12" s="79" t="s">
        <v>198</v>
      </c>
      <c r="D12" s="79">
        <v>1300</v>
      </c>
      <c r="E12" s="21">
        <v>813</v>
      </c>
      <c r="F12" s="71" t="s">
        <v>199</v>
      </c>
      <c r="G12" s="19" t="s">
        <v>200</v>
      </c>
      <c r="H12" s="20">
        <v>200000</v>
      </c>
      <c r="I12" s="20"/>
      <c r="J12" s="20"/>
      <c r="K12" s="9"/>
      <c r="L12" s="20"/>
      <c r="M12" s="20"/>
      <c r="N12" s="9"/>
      <c r="O12" s="9">
        <v>80000</v>
      </c>
      <c r="P12" s="20">
        <v>16000</v>
      </c>
      <c r="Q12" s="9"/>
      <c r="R12" s="20">
        <v>64000</v>
      </c>
      <c r="S12" s="14"/>
      <c r="T12" s="14"/>
      <c r="U12" s="14"/>
      <c r="V12" s="14">
        <v>120000</v>
      </c>
      <c r="W12" s="14"/>
      <c r="X12" s="72"/>
      <c r="AA12" s="72"/>
      <c r="AB12" s="72"/>
    </row>
    <row r="13" spans="1:28" s="15" customFormat="1" ht="50.25" customHeight="1">
      <c r="A13" s="79">
        <v>6</v>
      </c>
      <c r="B13" s="87"/>
      <c r="C13" s="79" t="s">
        <v>201</v>
      </c>
      <c r="D13" s="79">
        <v>949</v>
      </c>
      <c r="E13" s="21">
        <v>580</v>
      </c>
      <c r="F13" s="71" t="s">
        <v>202</v>
      </c>
      <c r="G13" s="19" t="s">
        <v>200</v>
      </c>
      <c r="H13" s="20">
        <v>220000</v>
      </c>
      <c r="I13" s="20"/>
      <c r="J13" s="20"/>
      <c r="K13" s="9"/>
      <c r="L13" s="20"/>
      <c r="M13" s="20"/>
      <c r="N13" s="9"/>
      <c r="O13" s="9">
        <v>60000</v>
      </c>
      <c r="P13" s="20">
        <v>12000</v>
      </c>
      <c r="Q13" s="9"/>
      <c r="R13" s="20">
        <v>48000</v>
      </c>
      <c r="S13" s="14"/>
      <c r="T13" s="14"/>
      <c r="U13" s="14"/>
      <c r="V13" s="14">
        <v>160000</v>
      </c>
      <c r="W13" s="14"/>
      <c r="X13" s="72"/>
      <c r="AA13" s="72"/>
      <c r="AB13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3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A4">
      <selection activeCell="H16" sqref="H16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18" customHeight="1">
      <c r="A7" s="79"/>
      <c r="B7" s="104" t="s">
        <v>203</v>
      </c>
      <c r="C7" s="81" t="s">
        <v>47</v>
      </c>
      <c r="D7" s="81"/>
      <c r="E7" s="82"/>
      <c r="F7" s="71"/>
      <c r="G7" s="19"/>
      <c r="H7" s="31">
        <f>H8+H9+H10+H11+H12+H13+H14+H15+H16</f>
        <v>1600200</v>
      </c>
      <c r="I7" s="31"/>
      <c r="J7" s="31"/>
      <c r="K7" s="31"/>
      <c r="L7" s="31"/>
      <c r="M7" s="31"/>
      <c r="N7" s="31"/>
      <c r="O7" s="31">
        <f aca="true" t="shared" si="0" ref="O7:V7">O8+O9+O10+O11+O12+O13+O14+O15+O16</f>
        <v>1330000</v>
      </c>
      <c r="P7" s="31">
        <f t="shared" si="0"/>
        <v>266000</v>
      </c>
      <c r="Q7" s="31"/>
      <c r="R7" s="31">
        <f t="shared" si="0"/>
        <v>1064000</v>
      </c>
      <c r="S7" s="32"/>
      <c r="T7" s="32"/>
      <c r="U7" s="32"/>
      <c r="V7" s="32">
        <f t="shared" si="0"/>
        <v>270200</v>
      </c>
      <c r="W7" s="32"/>
      <c r="X7" s="72"/>
      <c r="AA7" s="72"/>
      <c r="AB7" s="72"/>
    </row>
    <row r="8" spans="1:28" s="15" customFormat="1" ht="36" customHeight="1">
      <c r="A8" s="79">
        <v>1</v>
      </c>
      <c r="B8" s="104"/>
      <c r="C8" s="36" t="s">
        <v>48</v>
      </c>
      <c r="D8" s="19">
        <v>2563</v>
      </c>
      <c r="E8" s="21">
        <v>1588</v>
      </c>
      <c r="F8" s="71" t="s">
        <v>204</v>
      </c>
      <c r="G8" s="37" t="s">
        <v>135</v>
      </c>
      <c r="H8" s="20">
        <v>530000</v>
      </c>
      <c r="I8" s="38"/>
      <c r="J8" s="38"/>
      <c r="K8" s="39"/>
      <c r="L8" s="38"/>
      <c r="M8" s="38"/>
      <c r="N8" s="40"/>
      <c r="O8" s="9">
        <v>450000</v>
      </c>
      <c r="P8" s="38">
        <v>90000</v>
      </c>
      <c r="Q8" s="39"/>
      <c r="R8" s="38">
        <v>360000</v>
      </c>
      <c r="S8" s="14"/>
      <c r="T8" s="14"/>
      <c r="U8" s="14"/>
      <c r="V8" s="14">
        <v>80000</v>
      </c>
      <c r="W8" s="14"/>
      <c r="X8" s="72"/>
      <c r="AA8" s="72"/>
      <c r="AB8" s="72"/>
    </row>
    <row r="9" spans="1:28" s="15" customFormat="1" ht="33" customHeight="1">
      <c r="A9" s="79">
        <v>2</v>
      </c>
      <c r="B9" s="104"/>
      <c r="C9" s="36" t="s">
        <v>49</v>
      </c>
      <c r="D9" s="19">
        <v>1068</v>
      </c>
      <c r="E9" s="21">
        <v>651</v>
      </c>
      <c r="F9" s="71" t="s">
        <v>205</v>
      </c>
      <c r="G9" s="37" t="s">
        <v>135</v>
      </c>
      <c r="H9" s="20">
        <v>298800</v>
      </c>
      <c r="I9" s="38"/>
      <c r="J9" s="38"/>
      <c r="K9" s="39"/>
      <c r="L9" s="38"/>
      <c r="M9" s="38"/>
      <c r="N9" s="40"/>
      <c r="O9" s="9">
        <v>260000</v>
      </c>
      <c r="P9" s="38">
        <v>52000</v>
      </c>
      <c r="Q9" s="39"/>
      <c r="R9" s="38">
        <v>208000</v>
      </c>
      <c r="S9" s="14"/>
      <c r="T9" s="14"/>
      <c r="U9" s="14"/>
      <c r="V9" s="14">
        <v>38800</v>
      </c>
      <c r="W9" s="14"/>
      <c r="X9" s="72"/>
      <c r="AA9" s="72"/>
      <c r="AB9" s="72"/>
    </row>
    <row r="10" spans="1:28" s="15" customFormat="1" ht="33.75" customHeight="1">
      <c r="A10" s="79">
        <v>3</v>
      </c>
      <c r="B10" s="104"/>
      <c r="C10" s="36" t="s">
        <v>206</v>
      </c>
      <c r="D10" s="19">
        <v>1802</v>
      </c>
      <c r="E10" s="21">
        <v>1112</v>
      </c>
      <c r="F10" s="71" t="s">
        <v>207</v>
      </c>
      <c r="G10" s="37" t="s">
        <v>135</v>
      </c>
      <c r="H10" s="20">
        <v>206400</v>
      </c>
      <c r="I10" s="38"/>
      <c r="J10" s="38"/>
      <c r="K10" s="39"/>
      <c r="L10" s="38"/>
      <c r="M10" s="38"/>
      <c r="N10" s="40"/>
      <c r="O10" s="9">
        <v>200000</v>
      </c>
      <c r="P10" s="38">
        <v>40000</v>
      </c>
      <c r="Q10" s="39"/>
      <c r="R10" s="38">
        <v>160000</v>
      </c>
      <c r="S10" s="14"/>
      <c r="T10" s="14"/>
      <c r="U10" s="14"/>
      <c r="V10" s="14">
        <v>6400</v>
      </c>
      <c r="W10" s="14"/>
      <c r="X10" s="72"/>
      <c r="AA10" s="72"/>
      <c r="AB10" s="72"/>
    </row>
    <row r="11" spans="1:28" s="15" customFormat="1" ht="33" customHeight="1">
      <c r="A11" s="79">
        <v>4</v>
      </c>
      <c r="B11" s="104"/>
      <c r="C11" s="36" t="s">
        <v>208</v>
      </c>
      <c r="D11" s="19">
        <v>1355</v>
      </c>
      <c r="E11" s="21">
        <v>839</v>
      </c>
      <c r="F11" s="71" t="s">
        <v>209</v>
      </c>
      <c r="G11" s="19" t="s">
        <v>200</v>
      </c>
      <c r="H11" s="20">
        <v>130000</v>
      </c>
      <c r="I11" s="38"/>
      <c r="J11" s="38"/>
      <c r="K11" s="39"/>
      <c r="L11" s="38"/>
      <c r="M11" s="38"/>
      <c r="N11" s="40"/>
      <c r="O11" s="9">
        <v>100000</v>
      </c>
      <c r="P11" s="38">
        <v>20000</v>
      </c>
      <c r="Q11" s="39"/>
      <c r="R11" s="38">
        <v>80000</v>
      </c>
      <c r="S11" s="14"/>
      <c r="T11" s="14"/>
      <c r="U11" s="14"/>
      <c r="V11" s="14">
        <v>30000</v>
      </c>
      <c r="W11" s="14"/>
      <c r="X11" s="72"/>
      <c r="AA11" s="72"/>
      <c r="AB11" s="72"/>
    </row>
    <row r="12" spans="1:28" s="15" customFormat="1" ht="51.75" customHeight="1">
      <c r="A12" s="79">
        <v>5</v>
      </c>
      <c r="B12" s="104"/>
      <c r="C12" s="36" t="s">
        <v>210</v>
      </c>
      <c r="D12" s="19">
        <v>1146</v>
      </c>
      <c r="E12" s="21">
        <v>702</v>
      </c>
      <c r="F12" s="71" t="s">
        <v>211</v>
      </c>
      <c r="G12" s="19" t="s">
        <v>200</v>
      </c>
      <c r="H12" s="20">
        <v>110000</v>
      </c>
      <c r="I12" s="38"/>
      <c r="J12" s="38"/>
      <c r="K12" s="39"/>
      <c r="L12" s="38"/>
      <c r="M12" s="38"/>
      <c r="N12" s="40"/>
      <c r="O12" s="9">
        <v>80000</v>
      </c>
      <c r="P12" s="38">
        <v>16000</v>
      </c>
      <c r="Q12" s="39"/>
      <c r="R12" s="38">
        <v>64000</v>
      </c>
      <c r="S12" s="14"/>
      <c r="T12" s="14"/>
      <c r="U12" s="14"/>
      <c r="V12" s="14">
        <v>30000</v>
      </c>
      <c r="W12" s="14"/>
      <c r="X12" s="72"/>
      <c r="AA12" s="72"/>
      <c r="AB12" s="72"/>
    </row>
    <row r="13" spans="1:28" s="15" customFormat="1" ht="33" customHeight="1">
      <c r="A13" s="79">
        <v>6</v>
      </c>
      <c r="B13" s="104"/>
      <c r="C13" s="36" t="s">
        <v>212</v>
      </c>
      <c r="D13" s="19">
        <v>814</v>
      </c>
      <c r="E13" s="21">
        <v>507</v>
      </c>
      <c r="F13" s="71" t="s">
        <v>213</v>
      </c>
      <c r="G13" s="19" t="s">
        <v>200</v>
      </c>
      <c r="H13" s="20">
        <v>85000</v>
      </c>
      <c r="I13" s="38"/>
      <c r="J13" s="38"/>
      <c r="K13" s="39"/>
      <c r="L13" s="38"/>
      <c r="M13" s="38"/>
      <c r="N13" s="40"/>
      <c r="O13" s="9">
        <v>60000</v>
      </c>
      <c r="P13" s="38">
        <v>12000</v>
      </c>
      <c r="Q13" s="39"/>
      <c r="R13" s="38">
        <v>48000</v>
      </c>
      <c r="S13" s="14"/>
      <c r="T13" s="14"/>
      <c r="U13" s="14"/>
      <c r="V13" s="14">
        <v>25000</v>
      </c>
      <c r="W13" s="14"/>
      <c r="X13" s="72"/>
      <c r="AA13" s="72"/>
      <c r="AB13" s="72"/>
    </row>
    <row r="14" spans="1:28" s="15" customFormat="1" ht="33" customHeight="1">
      <c r="A14" s="79">
        <v>7</v>
      </c>
      <c r="B14" s="104"/>
      <c r="C14" s="36" t="s">
        <v>214</v>
      </c>
      <c r="D14" s="19">
        <v>779</v>
      </c>
      <c r="E14" s="21">
        <v>493</v>
      </c>
      <c r="F14" s="71" t="s">
        <v>215</v>
      </c>
      <c r="G14" s="19" t="s">
        <v>200</v>
      </c>
      <c r="H14" s="20">
        <v>78000</v>
      </c>
      <c r="I14" s="38"/>
      <c r="J14" s="38"/>
      <c r="K14" s="39"/>
      <c r="L14" s="38"/>
      <c r="M14" s="38"/>
      <c r="N14" s="40"/>
      <c r="O14" s="9">
        <v>60000</v>
      </c>
      <c r="P14" s="38">
        <v>12000</v>
      </c>
      <c r="Q14" s="39"/>
      <c r="R14" s="38">
        <v>48000</v>
      </c>
      <c r="S14" s="14"/>
      <c r="T14" s="14"/>
      <c r="U14" s="14"/>
      <c r="V14" s="14">
        <v>18000</v>
      </c>
      <c r="W14" s="14"/>
      <c r="X14" s="72"/>
      <c r="AA14" s="72"/>
      <c r="AB14" s="72"/>
    </row>
    <row r="15" spans="1:28" s="15" customFormat="1" ht="26.25" customHeight="1">
      <c r="A15" s="79">
        <v>8</v>
      </c>
      <c r="B15" s="104"/>
      <c r="C15" s="36" t="s">
        <v>216</v>
      </c>
      <c r="D15" s="19">
        <v>803</v>
      </c>
      <c r="E15" s="21">
        <v>489</v>
      </c>
      <c r="F15" s="71" t="s">
        <v>217</v>
      </c>
      <c r="G15" s="19" t="s">
        <v>200</v>
      </c>
      <c r="H15" s="20">
        <v>82000</v>
      </c>
      <c r="I15" s="38"/>
      <c r="J15" s="38"/>
      <c r="K15" s="39"/>
      <c r="L15" s="38"/>
      <c r="M15" s="38"/>
      <c r="N15" s="40"/>
      <c r="O15" s="9">
        <v>60000</v>
      </c>
      <c r="P15" s="38">
        <v>12000</v>
      </c>
      <c r="Q15" s="39"/>
      <c r="R15" s="38">
        <v>48000</v>
      </c>
      <c r="S15" s="14"/>
      <c r="T15" s="14"/>
      <c r="U15" s="14"/>
      <c r="V15" s="14">
        <v>22000</v>
      </c>
      <c r="W15" s="14"/>
      <c r="X15" s="72"/>
      <c r="AA15" s="72"/>
      <c r="AB15" s="72"/>
    </row>
    <row r="16" spans="1:28" s="15" customFormat="1" ht="33" customHeight="1">
      <c r="A16" s="79">
        <v>9</v>
      </c>
      <c r="B16" s="104"/>
      <c r="C16" s="36" t="s">
        <v>218</v>
      </c>
      <c r="D16" s="19">
        <v>845</v>
      </c>
      <c r="E16" s="21">
        <v>498</v>
      </c>
      <c r="F16" s="71" t="s">
        <v>219</v>
      </c>
      <c r="G16" s="19" t="s">
        <v>200</v>
      </c>
      <c r="H16" s="20">
        <v>80000</v>
      </c>
      <c r="I16" s="38"/>
      <c r="J16" s="38"/>
      <c r="K16" s="39"/>
      <c r="L16" s="38"/>
      <c r="M16" s="38"/>
      <c r="N16" s="40"/>
      <c r="O16" s="9">
        <v>60000</v>
      </c>
      <c r="P16" s="38">
        <v>12000</v>
      </c>
      <c r="Q16" s="39"/>
      <c r="R16" s="38">
        <v>48000</v>
      </c>
      <c r="S16" s="14"/>
      <c r="T16" s="14"/>
      <c r="U16" s="14"/>
      <c r="V16" s="14">
        <v>20000</v>
      </c>
      <c r="W16" s="14"/>
      <c r="X16" s="72"/>
      <c r="AA16" s="72"/>
      <c r="AB16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6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A1">
      <selection activeCell="H18" sqref="H18"/>
    </sheetView>
  </sheetViews>
  <sheetFormatPr defaultColWidth="7.00390625" defaultRowHeight="14.25"/>
  <cols>
    <col min="1" max="1" width="3.625" style="0" customWidth="1"/>
    <col min="2" max="2" width="3.00390625" style="0" customWidth="1"/>
    <col min="3" max="3" width="8.00390625" style="0" customWidth="1"/>
    <col min="4" max="5" width="7.125" style="6" customWidth="1"/>
    <col min="6" max="6" width="44.375" style="0" customWidth="1"/>
    <col min="7" max="7" width="8.875" style="6" customWidth="1"/>
    <col min="8" max="8" width="10.25390625" style="6" customWidth="1"/>
    <col min="9" max="9" width="4.625" style="0" customWidth="1"/>
    <col min="10" max="10" width="4.25390625" style="0" customWidth="1"/>
    <col min="11" max="11" width="4.12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00390625" style="2" customWidth="1"/>
    <col min="16" max="16" width="9.25390625" style="2" customWidth="1"/>
    <col min="17" max="17" width="4.25390625" style="2" customWidth="1"/>
    <col min="18" max="18" width="10.125" style="2" customWidth="1"/>
    <col min="19" max="19" width="8.625" style="0" customWidth="1"/>
    <col min="20" max="20" width="7.875" style="0" customWidth="1"/>
    <col min="21" max="21" width="8.875" style="0" customWidth="1"/>
    <col min="22" max="22" width="11.125" style="0" customWidth="1"/>
    <col min="23" max="23" width="4.125" style="0" customWidth="1"/>
    <col min="24" max="24" width="7.00390625" style="0" customWidth="1"/>
    <col min="25" max="25" width="7.625" style="0" bestFit="1" customWidth="1"/>
    <col min="26" max="26" width="8.50390625" style="0" bestFit="1" customWidth="1"/>
  </cols>
  <sheetData>
    <row r="1" spans="1:23" ht="36.75" customHeight="1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9"/>
      <c r="S1" s="98"/>
      <c r="T1" s="98"/>
      <c r="U1" s="98"/>
      <c r="V1" s="98"/>
      <c r="W1" s="98"/>
    </row>
    <row r="2" spans="2:23" ht="0" customHeight="1" hidden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3"/>
      <c r="T2" s="3"/>
      <c r="U2" s="3"/>
      <c r="V2" s="3"/>
      <c r="W2" s="3"/>
    </row>
    <row r="3" spans="1:22" ht="26.25" customHeight="1">
      <c r="A3" s="100" t="s">
        <v>0</v>
      </c>
      <c r="B3" s="100"/>
      <c r="C3" s="100"/>
      <c r="D3" s="100"/>
      <c r="E3" s="100"/>
      <c r="R3" s="101" t="s">
        <v>1</v>
      </c>
      <c r="S3" s="102"/>
      <c r="T3" s="102"/>
      <c r="U3" s="102"/>
      <c r="V3" s="102"/>
    </row>
    <row r="4" spans="1:23" s="1" customFormat="1" ht="31.5" customHeight="1">
      <c r="A4" s="95" t="s">
        <v>2</v>
      </c>
      <c r="B4" s="83" t="s">
        <v>3</v>
      </c>
      <c r="C4" s="83"/>
      <c r="D4" s="84" t="s">
        <v>4</v>
      </c>
      <c r="E4" s="83"/>
      <c r="F4" s="83" t="s">
        <v>5</v>
      </c>
      <c r="G4" s="103" t="s">
        <v>6</v>
      </c>
      <c r="H4" s="84" t="s">
        <v>7</v>
      </c>
      <c r="I4" s="83" t="s">
        <v>8</v>
      </c>
      <c r="J4" s="83"/>
      <c r="K4" s="83"/>
      <c r="L4" s="83"/>
      <c r="M4" s="83"/>
      <c r="N4" s="83"/>
      <c r="O4" s="94" t="s">
        <v>9</v>
      </c>
      <c r="P4" s="94"/>
      <c r="Q4" s="94"/>
      <c r="R4" s="94"/>
      <c r="S4" s="95" t="s">
        <v>10</v>
      </c>
      <c r="T4" s="84" t="s">
        <v>11</v>
      </c>
      <c r="U4" s="84" t="s">
        <v>12</v>
      </c>
      <c r="V4" s="84" t="s">
        <v>13</v>
      </c>
      <c r="W4" s="84" t="s">
        <v>14</v>
      </c>
    </row>
    <row r="5" spans="1:23" s="1" customFormat="1" ht="27" customHeight="1">
      <c r="A5" s="96"/>
      <c r="B5" s="83" t="s">
        <v>15</v>
      </c>
      <c r="C5" s="83" t="s">
        <v>16</v>
      </c>
      <c r="D5" s="83" t="s">
        <v>17</v>
      </c>
      <c r="E5" s="84" t="s">
        <v>18</v>
      </c>
      <c r="F5" s="83"/>
      <c r="G5" s="96"/>
      <c r="H5" s="84"/>
      <c r="I5" s="88" t="s">
        <v>19</v>
      </c>
      <c r="J5" s="83" t="s">
        <v>20</v>
      </c>
      <c r="K5" s="83"/>
      <c r="L5" s="83" t="s">
        <v>21</v>
      </c>
      <c r="M5" s="83"/>
      <c r="N5" s="83"/>
      <c r="O5" s="90" t="s">
        <v>22</v>
      </c>
      <c r="P5" s="90" t="s">
        <v>23</v>
      </c>
      <c r="Q5" s="92" t="s">
        <v>24</v>
      </c>
      <c r="R5" s="90" t="s">
        <v>25</v>
      </c>
      <c r="S5" s="96"/>
      <c r="T5" s="83"/>
      <c r="U5" s="83"/>
      <c r="V5" s="83"/>
      <c r="W5" s="83"/>
    </row>
    <row r="6" spans="1:23" s="1" customFormat="1" ht="30.75" customHeight="1">
      <c r="A6" s="97"/>
      <c r="B6" s="83"/>
      <c r="C6" s="83"/>
      <c r="D6" s="83"/>
      <c r="E6" s="83"/>
      <c r="F6" s="83"/>
      <c r="G6" s="97"/>
      <c r="H6" s="84"/>
      <c r="I6" s="89"/>
      <c r="J6" s="7" t="s">
        <v>26</v>
      </c>
      <c r="K6" s="8" t="s">
        <v>27</v>
      </c>
      <c r="L6" s="7" t="s">
        <v>26</v>
      </c>
      <c r="M6" s="8" t="s">
        <v>28</v>
      </c>
      <c r="N6" s="8" t="s">
        <v>29</v>
      </c>
      <c r="O6" s="91"/>
      <c r="P6" s="91"/>
      <c r="Q6" s="93"/>
      <c r="R6" s="91"/>
      <c r="S6" s="97"/>
      <c r="T6" s="83"/>
      <c r="U6" s="83"/>
      <c r="V6" s="83"/>
      <c r="W6" s="83"/>
    </row>
    <row r="7" spans="1:28" s="15" customFormat="1" ht="19.5" customHeight="1">
      <c r="A7" s="79"/>
      <c r="B7" s="104" t="s">
        <v>50</v>
      </c>
      <c r="C7" s="81" t="s">
        <v>47</v>
      </c>
      <c r="D7" s="81"/>
      <c r="E7" s="82"/>
      <c r="F7" s="71"/>
      <c r="G7" s="19"/>
      <c r="H7" s="31">
        <f>H8+H9+H10+H11+H12+H13+H14+H15+H16</f>
        <v>1630400</v>
      </c>
      <c r="I7" s="31"/>
      <c r="J7" s="31"/>
      <c r="K7" s="31"/>
      <c r="L7" s="31"/>
      <c r="M7" s="31"/>
      <c r="N7" s="31"/>
      <c r="O7" s="31">
        <f aca="true" t="shared" si="0" ref="O7:V7">O8+O9+O10+O11+O12+O13+O14+O15+O16</f>
        <v>1360000</v>
      </c>
      <c r="P7" s="31">
        <f t="shared" si="0"/>
        <v>272000</v>
      </c>
      <c r="Q7" s="31"/>
      <c r="R7" s="31">
        <f t="shared" si="0"/>
        <v>1088000</v>
      </c>
      <c r="S7" s="32"/>
      <c r="T7" s="32"/>
      <c r="U7" s="32"/>
      <c r="V7" s="32">
        <f t="shared" si="0"/>
        <v>270400</v>
      </c>
      <c r="W7" s="14"/>
      <c r="X7" s="72"/>
      <c r="AA7" s="72"/>
      <c r="AB7" s="72"/>
    </row>
    <row r="8" spans="1:28" s="15" customFormat="1" ht="28.5" customHeight="1">
      <c r="A8" s="79">
        <v>1</v>
      </c>
      <c r="B8" s="104"/>
      <c r="C8" s="77" t="s">
        <v>51</v>
      </c>
      <c r="D8" s="79">
        <v>1872</v>
      </c>
      <c r="E8" s="21">
        <v>1120</v>
      </c>
      <c r="F8" s="71" t="s">
        <v>220</v>
      </c>
      <c r="G8" s="19" t="s">
        <v>221</v>
      </c>
      <c r="H8" s="20">
        <v>322000</v>
      </c>
      <c r="I8" s="20"/>
      <c r="J8" s="20"/>
      <c r="K8" s="9"/>
      <c r="L8" s="20"/>
      <c r="M8" s="20"/>
      <c r="N8" s="9"/>
      <c r="O8" s="9">
        <v>295000</v>
      </c>
      <c r="P8" s="20">
        <v>59000</v>
      </c>
      <c r="Q8" s="9"/>
      <c r="R8" s="20">
        <v>236000</v>
      </c>
      <c r="S8" s="14"/>
      <c r="T8" s="14"/>
      <c r="U8" s="14"/>
      <c r="V8" s="14">
        <f aca="true" t="shared" si="1" ref="V8:V16">H8-O8</f>
        <v>27000</v>
      </c>
      <c r="W8" s="14"/>
      <c r="X8" s="72"/>
      <c r="AA8" s="72"/>
      <c r="AB8" s="72"/>
    </row>
    <row r="9" spans="1:28" s="15" customFormat="1" ht="27.75" customHeight="1">
      <c r="A9" s="79">
        <v>2</v>
      </c>
      <c r="B9" s="104"/>
      <c r="C9" s="77" t="s">
        <v>60</v>
      </c>
      <c r="D9" s="79">
        <v>4075</v>
      </c>
      <c r="E9" s="21">
        <v>2617</v>
      </c>
      <c r="F9" s="71" t="s">
        <v>61</v>
      </c>
      <c r="G9" s="19" t="s">
        <v>221</v>
      </c>
      <c r="H9" s="20">
        <v>290000</v>
      </c>
      <c r="I9" s="20"/>
      <c r="J9" s="20"/>
      <c r="K9" s="9"/>
      <c r="L9" s="20"/>
      <c r="M9" s="20"/>
      <c r="N9" s="9"/>
      <c r="O9" s="9">
        <v>280000</v>
      </c>
      <c r="P9" s="20">
        <v>56000</v>
      </c>
      <c r="Q9" s="9"/>
      <c r="R9" s="20">
        <v>224000</v>
      </c>
      <c r="S9" s="14"/>
      <c r="T9" s="14"/>
      <c r="U9" s="14"/>
      <c r="V9" s="14">
        <f t="shared" si="1"/>
        <v>10000</v>
      </c>
      <c r="W9" s="14"/>
      <c r="X9" s="72"/>
      <c r="AA9" s="72"/>
      <c r="AB9" s="72"/>
    </row>
    <row r="10" spans="1:28" s="15" customFormat="1" ht="31.5" customHeight="1">
      <c r="A10" s="79">
        <v>3</v>
      </c>
      <c r="B10" s="104"/>
      <c r="C10" s="77" t="s">
        <v>222</v>
      </c>
      <c r="D10" s="79">
        <v>1799</v>
      </c>
      <c r="E10" s="21">
        <v>1014</v>
      </c>
      <c r="F10" s="71" t="s">
        <v>223</v>
      </c>
      <c r="G10" s="19" t="s">
        <v>221</v>
      </c>
      <c r="H10" s="20">
        <v>225000</v>
      </c>
      <c r="I10" s="20"/>
      <c r="J10" s="20"/>
      <c r="K10" s="9"/>
      <c r="L10" s="20"/>
      <c r="M10" s="20"/>
      <c r="N10" s="9"/>
      <c r="O10" s="9">
        <v>200000</v>
      </c>
      <c r="P10" s="20">
        <v>40000</v>
      </c>
      <c r="Q10" s="9"/>
      <c r="R10" s="20">
        <v>160000</v>
      </c>
      <c r="S10" s="14"/>
      <c r="T10" s="14"/>
      <c r="U10" s="14"/>
      <c r="V10" s="14">
        <v>25000</v>
      </c>
      <c r="W10" s="14"/>
      <c r="X10" s="72"/>
      <c r="AA10" s="72"/>
      <c r="AB10" s="72"/>
    </row>
    <row r="11" spans="1:28" s="15" customFormat="1" ht="24" customHeight="1">
      <c r="A11" s="79">
        <v>4</v>
      </c>
      <c r="B11" s="104"/>
      <c r="C11" s="77" t="s">
        <v>52</v>
      </c>
      <c r="D11" s="79">
        <v>2576</v>
      </c>
      <c r="E11" s="21">
        <v>1679</v>
      </c>
      <c r="F11" s="71" t="s">
        <v>224</v>
      </c>
      <c r="G11" s="19" t="s">
        <v>31</v>
      </c>
      <c r="H11" s="20">
        <v>165000</v>
      </c>
      <c r="I11" s="20"/>
      <c r="J11" s="20"/>
      <c r="K11" s="9"/>
      <c r="L11" s="20"/>
      <c r="M11" s="20"/>
      <c r="N11" s="9"/>
      <c r="O11" s="9">
        <v>143400</v>
      </c>
      <c r="P11" s="20">
        <v>28680</v>
      </c>
      <c r="Q11" s="9"/>
      <c r="R11" s="20">
        <v>114720</v>
      </c>
      <c r="S11" s="14"/>
      <c r="T11" s="14"/>
      <c r="U11" s="14"/>
      <c r="V11" s="14">
        <f t="shared" si="1"/>
        <v>21600</v>
      </c>
      <c r="W11" s="14"/>
      <c r="X11" s="72"/>
      <c r="AA11" s="72"/>
      <c r="AB11" s="72"/>
    </row>
    <row r="12" spans="1:28" s="15" customFormat="1" ht="33" customHeight="1">
      <c r="A12" s="79">
        <v>5</v>
      </c>
      <c r="B12" s="104"/>
      <c r="C12" s="77" t="s">
        <v>53</v>
      </c>
      <c r="D12" s="79">
        <v>2408</v>
      </c>
      <c r="E12" s="21">
        <v>1475</v>
      </c>
      <c r="F12" s="71" t="s">
        <v>225</v>
      </c>
      <c r="G12" s="19" t="s">
        <v>31</v>
      </c>
      <c r="H12" s="20">
        <v>165000</v>
      </c>
      <c r="I12" s="20"/>
      <c r="J12" s="20"/>
      <c r="K12" s="9"/>
      <c r="L12" s="20"/>
      <c r="M12" s="20"/>
      <c r="N12" s="9"/>
      <c r="O12" s="9">
        <v>135975</v>
      </c>
      <c r="P12" s="20">
        <v>27195</v>
      </c>
      <c r="Q12" s="9"/>
      <c r="R12" s="20">
        <v>108780</v>
      </c>
      <c r="S12" s="14"/>
      <c r="T12" s="14"/>
      <c r="U12" s="14"/>
      <c r="V12" s="14">
        <f t="shared" si="1"/>
        <v>29025</v>
      </c>
      <c r="W12" s="14"/>
      <c r="X12" s="72"/>
      <c r="AA12" s="72"/>
      <c r="AB12" s="72"/>
    </row>
    <row r="13" spans="1:28" s="15" customFormat="1" ht="24" customHeight="1">
      <c r="A13" s="79">
        <v>6</v>
      </c>
      <c r="B13" s="104"/>
      <c r="C13" s="77" t="s">
        <v>54</v>
      </c>
      <c r="D13" s="79">
        <v>1394</v>
      </c>
      <c r="E13" s="21">
        <v>983</v>
      </c>
      <c r="F13" s="71" t="s">
        <v>226</v>
      </c>
      <c r="G13" s="19" t="s">
        <v>31</v>
      </c>
      <c r="H13" s="20">
        <v>105000</v>
      </c>
      <c r="I13" s="20"/>
      <c r="J13" s="20"/>
      <c r="K13" s="9"/>
      <c r="L13" s="20"/>
      <c r="M13" s="20"/>
      <c r="N13" s="9"/>
      <c r="O13" s="9">
        <v>91685.00000000001</v>
      </c>
      <c r="P13" s="20">
        <v>18337</v>
      </c>
      <c r="Q13" s="9"/>
      <c r="R13" s="20">
        <v>73348</v>
      </c>
      <c r="S13" s="14"/>
      <c r="T13" s="14"/>
      <c r="U13" s="14"/>
      <c r="V13" s="14">
        <f t="shared" si="1"/>
        <v>13314.999999999985</v>
      </c>
      <c r="W13" s="14"/>
      <c r="X13" s="72"/>
      <c r="AA13" s="72"/>
      <c r="AB13" s="72"/>
    </row>
    <row r="14" spans="1:28" s="15" customFormat="1" ht="24" customHeight="1">
      <c r="A14" s="79">
        <v>7</v>
      </c>
      <c r="B14" s="104"/>
      <c r="C14" s="77" t="s">
        <v>55</v>
      </c>
      <c r="D14" s="79">
        <v>1490</v>
      </c>
      <c r="E14" s="21">
        <v>997</v>
      </c>
      <c r="F14" s="71" t="s">
        <v>56</v>
      </c>
      <c r="G14" s="19" t="s">
        <v>31</v>
      </c>
      <c r="H14" s="20">
        <v>98400</v>
      </c>
      <c r="I14" s="20"/>
      <c r="J14" s="20"/>
      <c r="K14" s="9"/>
      <c r="L14" s="20"/>
      <c r="M14" s="20"/>
      <c r="N14" s="9"/>
      <c r="O14" s="9">
        <v>93940.00000000001</v>
      </c>
      <c r="P14" s="20">
        <v>18788</v>
      </c>
      <c r="Q14" s="9"/>
      <c r="R14" s="20">
        <v>75152</v>
      </c>
      <c r="S14" s="14"/>
      <c r="T14" s="14"/>
      <c r="U14" s="14"/>
      <c r="V14" s="14">
        <f t="shared" si="1"/>
        <v>4459.999999999985</v>
      </c>
      <c r="W14" s="14"/>
      <c r="X14" s="72"/>
      <c r="AA14" s="72"/>
      <c r="AB14" s="72"/>
    </row>
    <row r="15" spans="1:28" s="15" customFormat="1" ht="21" customHeight="1">
      <c r="A15" s="79">
        <v>8</v>
      </c>
      <c r="B15" s="104"/>
      <c r="C15" s="77" t="s">
        <v>57</v>
      </c>
      <c r="D15" s="79">
        <v>658</v>
      </c>
      <c r="E15" s="21">
        <v>428</v>
      </c>
      <c r="F15" s="71" t="s">
        <v>227</v>
      </c>
      <c r="G15" s="19" t="s">
        <v>31</v>
      </c>
      <c r="H15" s="20">
        <v>120000</v>
      </c>
      <c r="I15" s="20"/>
      <c r="J15" s="20"/>
      <c r="K15" s="9"/>
      <c r="L15" s="20"/>
      <c r="M15" s="20"/>
      <c r="N15" s="9"/>
      <c r="O15" s="9">
        <v>60000</v>
      </c>
      <c r="P15" s="20">
        <v>12000</v>
      </c>
      <c r="Q15" s="9"/>
      <c r="R15" s="20">
        <v>48000</v>
      </c>
      <c r="S15" s="14"/>
      <c r="T15" s="14"/>
      <c r="U15" s="14"/>
      <c r="V15" s="14">
        <f t="shared" si="1"/>
        <v>60000</v>
      </c>
      <c r="W15" s="14"/>
      <c r="X15" s="72"/>
      <c r="AA15" s="72"/>
      <c r="AB15" s="72"/>
    </row>
    <row r="16" spans="1:28" s="15" customFormat="1" ht="23.25" customHeight="1">
      <c r="A16" s="79">
        <v>9</v>
      </c>
      <c r="B16" s="104"/>
      <c r="C16" s="77" t="s">
        <v>58</v>
      </c>
      <c r="D16" s="79">
        <v>620</v>
      </c>
      <c r="E16" s="21">
        <v>395</v>
      </c>
      <c r="F16" s="71" t="s">
        <v>59</v>
      </c>
      <c r="G16" s="19" t="s">
        <v>31</v>
      </c>
      <c r="H16" s="20">
        <v>140000</v>
      </c>
      <c r="I16" s="20"/>
      <c r="J16" s="20"/>
      <c r="K16" s="9"/>
      <c r="L16" s="20"/>
      <c r="M16" s="20"/>
      <c r="N16" s="9"/>
      <c r="O16" s="9">
        <v>60000</v>
      </c>
      <c r="P16" s="20">
        <v>12000</v>
      </c>
      <c r="Q16" s="9"/>
      <c r="R16" s="20">
        <v>48000</v>
      </c>
      <c r="S16" s="14"/>
      <c r="T16" s="14"/>
      <c r="U16" s="14"/>
      <c r="V16" s="14">
        <f t="shared" si="1"/>
        <v>80000</v>
      </c>
      <c r="W16" s="14"/>
      <c r="X16" s="72"/>
      <c r="AA16" s="72"/>
      <c r="AB16" s="72"/>
    </row>
  </sheetData>
  <sheetProtection/>
  <mergeCells count="29">
    <mergeCell ref="A1:W1"/>
    <mergeCell ref="A3:E3"/>
    <mergeCell ref="R3:V3"/>
    <mergeCell ref="A4:A6"/>
    <mergeCell ref="B4:C4"/>
    <mergeCell ref="D4:E4"/>
    <mergeCell ref="F4:F6"/>
    <mergeCell ref="G4:G6"/>
    <mergeCell ref="H4:H6"/>
    <mergeCell ref="I4:N4"/>
    <mergeCell ref="O4:R4"/>
    <mergeCell ref="S4:S6"/>
    <mergeCell ref="T4:T6"/>
    <mergeCell ref="U4:U6"/>
    <mergeCell ref="V4:V6"/>
    <mergeCell ref="W4:W6"/>
    <mergeCell ref="R5:R6"/>
    <mergeCell ref="B5:B6"/>
    <mergeCell ref="C5:C6"/>
    <mergeCell ref="D5:D6"/>
    <mergeCell ref="E5:E6"/>
    <mergeCell ref="I5:I6"/>
    <mergeCell ref="J5:K5"/>
    <mergeCell ref="B7:B16"/>
    <mergeCell ref="C7:E7"/>
    <mergeCell ref="L5:N5"/>
    <mergeCell ref="O5:O6"/>
    <mergeCell ref="P5:P6"/>
    <mergeCell ref="Q5:Q6"/>
  </mergeCells>
  <printOptions horizontalCentered="1" verticalCentered="1"/>
  <pageMargins left="0.1968503937007874" right="0.1968503937007874" top="0.5905511811023623" bottom="0.3937007874015748" header="0.5118110236220472" footer="0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农村综合改革处/刘春荣</dc:creator>
  <cp:keywords/>
  <dc:description/>
  <cp:lastModifiedBy>刘丽珍</cp:lastModifiedBy>
  <cp:lastPrinted>2019-08-30T07:49:03Z</cp:lastPrinted>
  <dcterms:created xsi:type="dcterms:W3CDTF">2012-07-24T01:40:23Z</dcterms:created>
  <dcterms:modified xsi:type="dcterms:W3CDTF">2019-09-04T02:54:17Z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