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<sst xmlns="http://schemas.openxmlformats.org/spreadsheetml/2006/main" count="42" uniqueCount="37">
  <si>
    <t>附件1</t>
  </si>
  <si>
    <t>宁化县2025年2月残疾人两项补贴发放汇总表</t>
  </si>
  <si>
    <t>单位：元、人</t>
  </si>
  <si>
    <t xml:space="preserve"> 乡镇    项目                </t>
  </si>
  <si>
    <t>重度残疾人护理补贴</t>
  </si>
  <si>
    <t>困难残疾人生活补贴</t>
  </si>
  <si>
    <t>本次应拨 资金</t>
  </si>
  <si>
    <t>本次实拨  资金</t>
  </si>
  <si>
    <t>备注</t>
  </si>
  <si>
    <t>生活困难的一级重度残疾人数</t>
  </si>
  <si>
    <t>发放金额</t>
  </si>
  <si>
    <t>非生活困难的一级重度残疾人数</t>
  </si>
  <si>
    <t>生活困难的二级重度残疾人数</t>
  </si>
  <si>
    <t>非生活困难的二级重度残疾人数</t>
  </si>
  <si>
    <t>60周岁以上无固定收入重度残疾人数</t>
  </si>
  <si>
    <t>低保残疾人数</t>
  </si>
  <si>
    <t>翠江镇</t>
  </si>
  <si>
    <t>城郊镇</t>
  </si>
  <si>
    <t>城南镇</t>
  </si>
  <si>
    <t>济村乡</t>
  </si>
  <si>
    <t>泉上镇</t>
  </si>
  <si>
    <t>湖村镇</t>
  </si>
  <si>
    <t>安乐镇</t>
  </si>
  <si>
    <t>曹坊镇</t>
  </si>
  <si>
    <t>治平乡</t>
  </si>
  <si>
    <t>淮土镇</t>
  </si>
  <si>
    <t>石壁镇</t>
  </si>
  <si>
    <t>方田乡</t>
  </si>
  <si>
    <t>中沙乡</t>
  </si>
  <si>
    <t>河龙乡</t>
  </si>
  <si>
    <t>水茜镇</t>
  </si>
  <si>
    <t>安远镇</t>
  </si>
  <si>
    <t>华侨农场</t>
  </si>
  <si>
    <t>汇总</t>
  </si>
  <si>
    <t>审批：</t>
  </si>
  <si>
    <t>审核：</t>
  </si>
  <si>
    <t>制表：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</si>
</sst>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1"/>
      <color theme="2" tint="-0.89996032593768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name val="方正大标宋简体"/>
      <charset val="134"/>
    </font>
    <font>
      <sz val="10"/>
      <name val="方正大标宋简体"/>
      <charset val="134"/>
    </font>
    <font>
      <sz val="14"/>
      <name val="方正大标宋简体"/>
      <charset val="134"/>
    </font>
    <font>
      <sz val="18"/>
      <name val="方正大标宋简体"/>
      <charset val="134"/>
    </font>
    <font>
      <sz val="8"/>
      <name val="仿宋_GB2312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4"/>
      <name val="仿宋_GB2312"/>
      <charset val="134"/>
    </font>
    <font>
      <sz val="16"/>
      <name val="仿宋_GB2312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6"/>
      <name val="方正大标宋简体"/>
      <charset val="134"/>
    </font>
    <font>
      <sz val="10"/>
      <name val="仿宋_GB2312"/>
      <charset val="134"/>
    </font>
    <font>
      <sz val="11"/>
      <color theme="1" tint="0.049989318521683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3" applyNumberFormat="0" applyAlignment="0" applyProtection="0">
      <alignment vertical="center"/>
    </xf>
    <xf numFmtId="0" fontId="29" fillId="4" borderId="14" applyNumberFormat="0" applyAlignment="0" applyProtection="0">
      <alignment vertical="center"/>
    </xf>
    <xf numFmtId="0" fontId="30" fillId="4" borderId="13" applyNumberFormat="0" applyAlignment="0" applyProtection="0">
      <alignment vertical="center"/>
    </xf>
    <xf numFmtId="0" fontId="31" fillId="5" borderId="15" applyNumberFormat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2" fillId="0" borderId="5" xfId="0" applyNumberFormat="1" applyFont="1" applyFill="1" applyBorder="1" applyAlignment="1">
      <alignment horizontal="center" vertical="center" wrapText="1"/>
    </xf>
    <xf numFmtId="31" fontId="15" fillId="0" borderId="0" xfId="0" applyNumberFormat="1" applyFont="1" applyFill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31" fontId="10" fillId="0" borderId="6" xfId="0" applyNumberFormat="1" applyFont="1" applyFill="1" applyBorder="1" applyAlignment="1">
      <alignment horizontal="right" vertical="center"/>
    </xf>
    <xf numFmtId="0" fontId="10" fillId="0" borderId="6" xfId="0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right" vertical="center"/>
    </xf>
    <xf numFmtId="0" fontId="10" fillId="0" borderId="7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0" fontId="18" fillId="0" borderId="4" xfId="0" applyNumberFormat="1" applyFont="1" applyFill="1" applyBorder="1" applyAlignment="1">
      <alignment horizontal="center" vertical="center" wrapText="1"/>
    </xf>
    <xf numFmtId="0" fontId="18" fillId="0" borderId="8" xfId="0" applyNumberFormat="1" applyFont="1" applyFill="1" applyBorder="1" applyAlignment="1">
      <alignment horizontal="center" vertical="center" wrapText="1"/>
    </xf>
    <xf numFmtId="0" fontId="18" fillId="0" borderId="4" xfId="0" applyNumberFormat="1" applyFont="1" applyFill="1" applyBorder="1" applyAlignment="1">
      <alignment horizontal="left" vertical="center" wrapText="1"/>
    </xf>
    <xf numFmtId="0" fontId="18" fillId="0" borderId="4" xfId="0" applyNumberFormat="1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>
      <alignment vertical="center"/>
    </xf>
    <xf numFmtId="0" fontId="18" fillId="0" borderId="9" xfId="0" applyNumberFormat="1" applyFont="1" applyFill="1" applyBorder="1" applyAlignment="1">
      <alignment vertical="center" wrapText="1"/>
    </xf>
    <xf numFmtId="31" fontId="15" fillId="0" borderId="0" xfId="0" applyNumberFormat="1" applyFont="1" applyFill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19" fillId="0" borderId="0" xfId="0" applyFont="1" applyBorder="1">
      <alignment vertical="center"/>
    </xf>
    <xf numFmtId="0" fontId="2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6"/>
  <sheetViews>
    <sheetView tabSelected="1" workbookViewId="0">
      <selection activeCell="Q19" sqref="Q19"/>
    </sheetView>
  </sheetViews>
  <sheetFormatPr defaultColWidth="9" defaultRowHeight="13.5"/>
  <cols>
    <col min="1" max="1" width="12.125" style="5" customWidth="1"/>
    <col min="2" max="2" width="11.375" style="5" customWidth="1"/>
    <col min="3" max="3" width="9.875" style="5" customWidth="1"/>
    <col min="4" max="4" width="11.375" style="5" customWidth="1"/>
    <col min="5" max="5" width="9.125" style="5"/>
    <col min="6" max="6" width="9" style="5"/>
    <col min="7" max="7" width="9.125" style="5"/>
    <col min="8" max="8" width="9" style="5"/>
    <col min="9" max="9" width="9.125" style="5"/>
    <col min="10" max="10" width="9" style="5"/>
    <col min="11" max="11" width="9.125" style="5"/>
    <col min="12" max="12" width="9" style="5"/>
    <col min="13" max="13" width="9.125" style="5"/>
    <col min="14" max="14" width="11.125" style="5" customWidth="1"/>
    <col min="15" max="15" width="10.625" style="5" customWidth="1"/>
    <col min="16" max="16" width="13.25" style="6" customWidth="1"/>
    <col min="17" max="16384" width="9" style="5"/>
  </cols>
  <sheetData>
    <row r="1" ht="15" customHeight="1" spans="1:1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24"/>
    </row>
    <row r="2" ht="21" customHeight="1" spans="1:1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9"/>
    </row>
    <row r="3" ht="18" customHeight="1" spans="1:16">
      <c r="A3" s="9"/>
      <c r="B3" s="9"/>
      <c r="C3" s="9"/>
      <c r="D3" s="10"/>
      <c r="E3" s="10"/>
      <c r="F3" s="11"/>
      <c r="G3" s="11"/>
      <c r="H3" s="11"/>
      <c r="I3" s="11"/>
      <c r="J3" s="25"/>
      <c r="K3" s="25"/>
      <c r="L3" s="25"/>
      <c r="M3" s="26" t="s">
        <v>2</v>
      </c>
      <c r="N3" s="27"/>
      <c r="O3" s="27"/>
      <c r="P3" s="28"/>
    </row>
    <row r="4" ht="24.95" customHeight="1" spans="1:16">
      <c r="A4" s="12" t="s">
        <v>3</v>
      </c>
      <c r="B4" s="13" t="s">
        <v>4</v>
      </c>
      <c r="C4" s="14"/>
      <c r="D4" s="14"/>
      <c r="E4" s="14"/>
      <c r="F4" s="14"/>
      <c r="G4" s="14"/>
      <c r="H4" s="14"/>
      <c r="I4" s="29"/>
      <c r="J4" s="30" t="s">
        <v>5</v>
      </c>
      <c r="K4" s="30"/>
      <c r="L4" s="30"/>
      <c r="M4" s="30"/>
      <c r="N4" s="31" t="s">
        <v>6</v>
      </c>
      <c r="O4" s="31" t="s">
        <v>7</v>
      </c>
      <c r="P4" s="32" t="s">
        <v>8</v>
      </c>
    </row>
    <row r="5" s="1" customFormat="1" ht="63" customHeight="1" spans="1:16">
      <c r="A5" s="12"/>
      <c r="B5" s="15" t="s">
        <v>9</v>
      </c>
      <c r="C5" s="15" t="s">
        <v>10</v>
      </c>
      <c r="D5" s="15" t="s">
        <v>11</v>
      </c>
      <c r="E5" s="15" t="s">
        <v>10</v>
      </c>
      <c r="F5" s="15" t="s">
        <v>12</v>
      </c>
      <c r="G5" s="15" t="s">
        <v>10</v>
      </c>
      <c r="H5" s="15" t="s">
        <v>13</v>
      </c>
      <c r="I5" s="15" t="s">
        <v>10</v>
      </c>
      <c r="J5" s="15" t="s">
        <v>14</v>
      </c>
      <c r="K5" s="15" t="s">
        <v>10</v>
      </c>
      <c r="L5" s="15" t="s">
        <v>15</v>
      </c>
      <c r="M5" s="15" t="s">
        <v>10</v>
      </c>
      <c r="N5" s="31"/>
      <c r="O5" s="31"/>
      <c r="P5" s="33"/>
    </row>
    <row r="6" s="2" customFormat="1" ht="18.75" spans="1:16">
      <c r="A6" s="16" t="s">
        <v>16</v>
      </c>
      <c r="B6" s="16">
        <v>119</v>
      </c>
      <c r="C6" s="16">
        <f>B6*145</f>
        <v>17255</v>
      </c>
      <c r="D6" s="16">
        <v>78</v>
      </c>
      <c r="E6" s="16">
        <f>D6*115</f>
        <v>8970</v>
      </c>
      <c r="F6" s="16">
        <v>177</v>
      </c>
      <c r="G6" s="16">
        <f>F6*121</f>
        <v>21417</v>
      </c>
      <c r="H6" s="16">
        <v>106</v>
      </c>
      <c r="I6" s="16">
        <f>H6*85</f>
        <v>9010</v>
      </c>
      <c r="J6" s="16">
        <v>174</v>
      </c>
      <c r="K6" s="16">
        <f>J6*121</f>
        <v>21054</v>
      </c>
      <c r="L6" s="16">
        <v>175</v>
      </c>
      <c r="M6" s="16">
        <f>L6*121</f>
        <v>21175</v>
      </c>
      <c r="N6" s="16">
        <f>C6+E6+G6+I6+K6+M6</f>
        <v>98881</v>
      </c>
      <c r="O6" s="16">
        <f>N6</f>
        <v>98881</v>
      </c>
      <c r="P6" s="34"/>
    </row>
    <row r="7" s="2" customFormat="1" ht="20.1" customHeight="1" spans="1:16">
      <c r="A7" s="16" t="s">
        <v>17</v>
      </c>
      <c r="B7" s="16">
        <v>78</v>
      </c>
      <c r="C7" s="16">
        <f t="shared" ref="C7:C22" si="0">B7*145</f>
        <v>11310</v>
      </c>
      <c r="D7" s="16">
        <v>38</v>
      </c>
      <c r="E7" s="16">
        <f t="shared" ref="E7:E22" si="1">D7*115</f>
        <v>4370</v>
      </c>
      <c r="F7" s="16">
        <v>148</v>
      </c>
      <c r="G7" s="16">
        <f t="shared" ref="G7:G22" si="2">F7*121</f>
        <v>17908</v>
      </c>
      <c r="H7" s="16">
        <v>48</v>
      </c>
      <c r="I7" s="16">
        <f t="shared" ref="I7:I22" si="3">H7*85</f>
        <v>4080</v>
      </c>
      <c r="J7" s="16">
        <v>153</v>
      </c>
      <c r="K7" s="16">
        <f t="shared" ref="K7:K22" si="4">J7*121</f>
        <v>18513</v>
      </c>
      <c r="L7" s="16">
        <v>113</v>
      </c>
      <c r="M7" s="16">
        <f t="shared" ref="M7:M22" si="5">L7*121</f>
        <v>13673</v>
      </c>
      <c r="N7" s="16">
        <f t="shared" ref="N7:N22" si="6">C7+E7+G7+I7+K7+M7</f>
        <v>69854</v>
      </c>
      <c r="O7" s="16">
        <f t="shared" ref="O7:O22" si="7">N7</f>
        <v>69854</v>
      </c>
      <c r="P7" s="35"/>
    </row>
    <row r="8" s="2" customFormat="1" ht="20.1" customHeight="1" spans="1:16">
      <c r="A8" s="16" t="s">
        <v>18</v>
      </c>
      <c r="B8" s="16">
        <v>53</v>
      </c>
      <c r="C8" s="16">
        <f t="shared" si="0"/>
        <v>7685</v>
      </c>
      <c r="D8" s="16">
        <v>12</v>
      </c>
      <c r="E8" s="16">
        <f t="shared" si="1"/>
        <v>1380</v>
      </c>
      <c r="F8" s="16">
        <v>67</v>
      </c>
      <c r="G8" s="16">
        <f t="shared" si="2"/>
        <v>8107</v>
      </c>
      <c r="H8" s="16">
        <v>15</v>
      </c>
      <c r="I8" s="16">
        <f t="shared" si="3"/>
        <v>1275</v>
      </c>
      <c r="J8" s="16">
        <v>57</v>
      </c>
      <c r="K8" s="16">
        <f t="shared" si="4"/>
        <v>6897</v>
      </c>
      <c r="L8" s="16">
        <v>92</v>
      </c>
      <c r="M8" s="16">
        <f t="shared" si="5"/>
        <v>11132</v>
      </c>
      <c r="N8" s="16">
        <f t="shared" si="6"/>
        <v>36476</v>
      </c>
      <c r="O8" s="16">
        <f t="shared" si="7"/>
        <v>36476</v>
      </c>
      <c r="P8" s="36"/>
    </row>
    <row r="9" s="2" customFormat="1" ht="18.75" spans="1:16">
      <c r="A9" s="16" t="s">
        <v>19</v>
      </c>
      <c r="B9" s="16">
        <v>59</v>
      </c>
      <c r="C9" s="16">
        <f t="shared" si="0"/>
        <v>8555</v>
      </c>
      <c r="D9" s="16">
        <v>19</v>
      </c>
      <c r="E9" s="16">
        <f t="shared" si="1"/>
        <v>2185</v>
      </c>
      <c r="F9" s="16">
        <v>78</v>
      </c>
      <c r="G9" s="16">
        <f t="shared" si="2"/>
        <v>9438</v>
      </c>
      <c r="H9" s="16">
        <v>36</v>
      </c>
      <c r="I9" s="16">
        <f t="shared" si="3"/>
        <v>3060</v>
      </c>
      <c r="J9" s="16">
        <v>78</v>
      </c>
      <c r="K9" s="16">
        <f t="shared" si="4"/>
        <v>9438</v>
      </c>
      <c r="L9" s="16">
        <v>109</v>
      </c>
      <c r="M9" s="16">
        <f t="shared" si="5"/>
        <v>13189</v>
      </c>
      <c r="N9" s="16">
        <f t="shared" si="6"/>
        <v>45865</v>
      </c>
      <c r="O9" s="16">
        <f t="shared" si="7"/>
        <v>45865</v>
      </c>
      <c r="P9" s="34"/>
    </row>
    <row r="10" s="2" customFormat="1" ht="19.5" customHeight="1" spans="1:16">
      <c r="A10" s="16" t="s">
        <v>20</v>
      </c>
      <c r="B10" s="16">
        <v>67</v>
      </c>
      <c r="C10" s="16">
        <f t="shared" si="0"/>
        <v>9715</v>
      </c>
      <c r="D10" s="16">
        <v>47</v>
      </c>
      <c r="E10" s="16">
        <f t="shared" si="1"/>
        <v>5405</v>
      </c>
      <c r="F10" s="16">
        <v>81</v>
      </c>
      <c r="G10" s="16">
        <f t="shared" si="2"/>
        <v>9801</v>
      </c>
      <c r="H10" s="16">
        <v>36</v>
      </c>
      <c r="I10" s="16">
        <f t="shared" si="3"/>
        <v>3060</v>
      </c>
      <c r="J10" s="16">
        <v>121</v>
      </c>
      <c r="K10" s="16">
        <f t="shared" si="4"/>
        <v>14641</v>
      </c>
      <c r="L10" s="16">
        <v>73</v>
      </c>
      <c r="M10" s="16">
        <f t="shared" si="5"/>
        <v>8833</v>
      </c>
      <c r="N10" s="16">
        <f t="shared" si="6"/>
        <v>51455</v>
      </c>
      <c r="O10" s="16">
        <f t="shared" si="7"/>
        <v>51455</v>
      </c>
      <c r="P10" s="34"/>
    </row>
    <row r="11" s="2" customFormat="1" ht="18.75" customHeight="1" spans="1:16">
      <c r="A11" s="16" t="s">
        <v>21</v>
      </c>
      <c r="B11" s="16">
        <v>69</v>
      </c>
      <c r="C11" s="16">
        <f t="shared" si="0"/>
        <v>10005</v>
      </c>
      <c r="D11" s="16">
        <v>19</v>
      </c>
      <c r="E11" s="16">
        <f t="shared" si="1"/>
        <v>2185</v>
      </c>
      <c r="F11" s="16">
        <v>75</v>
      </c>
      <c r="G11" s="16">
        <f t="shared" si="2"/>
        <v>9075</v>
      </c>
      <c r="H11" s="16">
        <v>35</v>
      </c>
      <c r="I11" s="16">
        <f t="shared" si="3"/>
        <v>2975</v>
      </c>
      <c r="J11" s="16">
        <v>95</v>
      </c>
      <c r="K11" s="16">
        <f t="shared" si="4"/>
        <v>11495</v>
      </c>
      <c r="L11" s="16">
        <v>65</v>
      </c>
      <c r="M11" s="16">
        <f t="shared" si="5"/>
        <v>7865</v>
      </c>
      <c r="N11" s="16">
        <f t="shared" si="6"/>
        <v>43600</v>
      </c>
      <c r="O11" s="16">
        <f t="shared" si="7"/>
        <v>43600</v>
      </c>
      <c r="P11" s="37"/>
    </row>
    <row r="12" s="2" customFormat="1" ht="18.75" spans="1:16">
      <c r="A12" s="16" t="s">
        <v>22</v>
      </c>
      <c r="B12" s="16">
        <v>75</v>
      </c>
      <c r="C12" s="16">
        <f t="shared" si="0"/>
        <v>10875</v>
      </c>
      <c r="D12" s="16">
        <v>43</v>
      </c>
      <c r="E12" s="16">
        <f t="shared" si="1"/>
        <v>4945</v>
      </c>
      <c r="F12" s="16">
        <v>104</v>
      </c>
      <c r="G12" s="16">
        <f t="shared" si="2"/>
        <v>12584</v>
      </c>
      <c r="H12" s="16">
        <v>19</v>
      </c>
      <c r="I12" s="16">
        <f t="shared" si="3"/>
        <v>1615</v>
      </c>
      <c r="J12" s="16">
        <v>125</v>
      </c>
      <c r="K12" s="16">
        <f t="shared" si="4"/>
        <v>15125</v>
      </c>
      <c r="L12" s="16">
        <v>112</v>
      </c>
      <c r="M12" s="16">
        <f t="shared" si="5"/>
        <v>13552</v>
      </c>
      <c r="N12" s="16">
        <f t="shared" si="6"/>
        <v>58696</v>
      </c>
      <c r="O12" s="16">
        <f t="shared" si="7"/>
        <v>58696</v>
      </c>
      <c r="P12" s="34"/>
    </row>
    <row r="13" s="2" customFormat="1" ht="18.75" spans="1:17">
      <c r="A13" s="16" t="s">
        <v>23</v>
      </c>
      <c r="B13" s="16">
        <v>111</v>
      </c>
      <c r="C13" s="16">
        <f t="shared" si="0"/>
        <v>16095</v>
      </c>
      <c r="D13" s="16">
        <v>39</v>
      </c>
      <c r="E13" s="16">
        <f t="shared" si="1"/>
        <v>4485</v>
      </c>
      <c r="F13" s="16">
        <v>204</v>
      </c>
      <c r="G13" s="16">
        <f t="shared" si="2"/>
        <v>24684</v>
      </c>
      <c r="H13" s="16">
        <v>34</v>
      </c>
      <c r="I13" s="16">
        <f t="shared" si="3"/>
        <v>2890</v>
      </c>
      <c r="J13" s="16">
        <v>209</v>
      </c>
      <c r="K13" s="16">
        <f t="shared" si="4"/>
        <v>25289</v>
      </c>
      <c r="L13" s="16">
        <v>150</v>
      </c>
      <c r="M13" s="16">
        <f t="shared" si="5"/>
        <v>18150</v>
      </c>
      <c r="N13" s="16">
        <f t="shared" si="6"/>
        <v>91593</v>
      </c>
      <c r="O13" s="16">
        <f t="shared" si="7"/>
        <v>91593</v>
      </c>
      <c r="P13" s="34"/>
      <c r="Q13" s="43"/>
    </row>
    <row r="14" s="2" customFormat="1" ht="20.1" customHeight="1" spans="1:17">
      <c r="A14" s="16" t="s">
        <v>24</v>
      </c>
      <c r="B14" s="16">
        <v>52</v>
      </c>
      <c r="C14" s="16">
        <f t="shared" si="0"/>
        <v>7540</v>
      </c>
      <c r="D14" s="16">
        <v>20</v>
      </c>
      <c r="E14" s="16">
        <f t="shared" si="1"/>
        <v>2300</v>
      </c>
      <c r="F14" s="16">
        <v>75</v>
      </c>
      <c r="G14" s="16">
        <f t="shared" si="2"/>
        <v>9075</v>
      </c>
      <c r="H14" s="16">
        <v>17</v>
      </c>
      <c r="I14" s="16">
        <f t="shared" si="3"/>
        <v>1445</v>
      </c>
      <c r="J14" s="16">
        <v>69</v>
      </c>
      <c r="K14" s="16">
        <f t="shared" si="4"/>
        <v>8349</v>
      </c>
      <c r="L14" s="16">
        <v>86</v>
      </c>
      <c r="M14" s="16">
        <f t="shared" si="5"/>
        <v>10406</v>
      </c>
      <c r="N14" s="16">
        <f t="shared" si="6"/>
        <v>39115</v>
      </c>
      <c r="O14" s="16">
        <f t="shared" si="7"/>
        <v>39115</v>
      </c>
      <c r="P14" s="34"/>
      <c r="Q14" s="43"/>
    </row>
    <row r="15" s="2" customFormat="1" ht="21" customHeight="1" spans="1:17">
      <c r="A15" s="16" t="s">
        <v>25</v>
      </c>
      <c r="B15" s="16">
        <v>157</v>
      </c>
      <c r="C15" s="16">
        <f t="shared" si="0"/>
        <v>22765</v>
      </c>
      <c r="D15" s="16">
        <v>51</v>
      </c>
      <c r="E15" s="16">
        <f t="shared" si="1"/>
        <v>5865</v>
      </c>
      <c r="F15" s="16">
        <v>241</v>
      </c>
      <c r="G15" s="16">
        <f t="shared" si="2"/>
        <v>29161</v>
      </c>
      <c r="H15" s="16">
        <v>68</v>
      </c>
      <c r="I15" s="16">
        <f t="shared" si="3"/>
        <v>5780</v>
      </c>
      <c r="J15" s="16">
        <v>291</v>
      </c>
      <c r="K15" s="16">
        <f t="shared" si="4"/>
        <v>35211</v>
      </c>
      <c r="L15" s="16">
        <v>168</v>
      </c>
      <c r="M15" s="16">
        <f t="shared" si="5"/>
        <v>20328</v>
      </c>
      <c r="N15" s="16">
        <f t="shared" si="6"/>
        <v>119110</v>
      </c>
      <c r="O15" s="16">
        <f t="shared" si="7"/>
        <v>119110</v>
      </c>
      <c r="P15" s="34"/>
      <c r="Q15" s="43"/>
    </row>
    <row r="16" s="2" customFormat="1" ht="20.1" customHeight="1" spans="1:16">
      <c r="A16" s="16" t="s">
        <v>26</v>
      </c>
      <c r="B16" s="16">
        <v>137</v>
      </c>
      <c r="C16" s="16">
        <f t="shared" si="0"/>
        <v>19865</v>
      </c>
      <c r="D16" s="16">
        <v>38</v>
      </c>
      <c r="E16" s="16">
        <f t="shared" si="1"/>
        <v>4370</v>
      </c>
      <c r="F16" s="16">
        <v>299</v>
      </c>
      <c r="G16" s="16">
        <f t="shared" si="2"/>
        <v>36179</v>
      </c>
      <c r="H16" s="16">
        <v>67</v>
      </c>
      <c r="I16" s="16">
        <f t="shared" si="3"/>
        <v>5695</v>
      </c>
      <c r="J16" s="16">
        <v>265</v>
      </c>
      <c r="K16" s="16">
        <f t="shared" si="4"/>
        <v>32065</v>
      </c>
      <c r="L16" s="16">
        <v>226</v>
      </c>
      <c r="M16" s="16">
        <f t="shared" si="5"/>
        <v>27346</v>
      </c>
      <c r="N16" s="16">
        <f t="shared" si="6"/>
        <v>125520</v>
      </c>
      <c r="O16" s="16">
        <f t="shared" si="7"/>
        <v>125520</v>
      </c>
      <c r="P16" s="34"/>
    </row>
    <row r="17" s="2" customFormat="1" ht="22.5" customHeight="1" spans="1:16">
      <c r="A17" s="16" t="s">
        <v>27</v>
      </c>
      <c r="B17" s="16">
        <v>79</v>
      </c>
      <c r="C17" s="16">
        <f t="shared" si="0"/>
        <v>11455</v>
      </c>
      <c r="D17" s="16">
        <v>15</v>
      </c>
      <c r="E17" s="16">
        <f t="shared" si="1"/>
        <v>1725</v>
      </c>
      <c r="F17" s="16">
        <v>121</v>
      </c>
      <c r="G17" s="16">
        <f t="shared" si="2"/>
        <v>14641</v>
      </c>
      <c r="H17" s="16">
        <v>25</v>
      </c>
      <c r="I17" s="16">
        <f t="shared" si="3"/>
        <v>2125</v>
      </c>
      <c r="J17" s="16">
        <v>161</v>
      </c>
      <c r="K17" s="16">
        <f t="shared" si="4"/>
        <v>19481</v>
      </c>
      <c r="L17" s="16">
        <v>71</v>
      </c>
      <c r="M17" s="16">
        <f t="shared" si="5"/>
        <v>8591</v>
      </c>
      <c r="N17" s="16">
        <f t="shared" si="6"/>
        <v>58018</v>
      </c>
      <c r="O17" s="16">
        <f t="shared" si="7"/>
        <v>58018</v>
      </c>
      <c r="P17" s="34"/>
    </row>
    <row r="18" s="2" customFormat="1" ht="20.1" customHeight="1" spans="1:16">
      <c r="A18" s="16" t="s">
        <v>28</v>
      </c>
      <c r="B18" s="16">
        <v>51</v>
      </c>
      <c r="C18" s="16">
        <f t="shared" si="0"/>
        <v>7395</v>
      </c>
      <c r="D18" s="16">
        <v>20</v>
      </c>
      <c r="E18" s="16">
        <f t="shared" si="1"/>
        <v>2300</v>
      </c>
      <c r="F18" s="16">
        <v>99</v>
      </c>
      <c r="G18" s="16">
        <f t="shared" si="2"/>
        <v>11979</v>
      </c>
      <c r="H18" s="16">
        <v>24</v>
      </c>
      <c r="I18" s="16">
        <f t="shared" si="3"/>
        <v>2040</v>
      </c>
      <c r="J18" s="16">
        <v>91</v>
      </c>
      <c r="K18" s="16">
        <f t="shared" si="4"/>
        <v>11011</v>
      </c>
      <c r="L18" s="16">
        <v>102</v>
      </c>
      <c r="M18" s="16">
        <f t="shared" si="5"/>
        <v>12342</v>
      </c>
      <c r="N18" s="16">
        <f t="shared" si="6"/>
        <v>47067</v>
      </c>
      <c r="O18" s="16">
        <f t="shared" si="7"/>
        <v>47067</v>
      </c>
      <c r="P18" s="34"/>
    </row>
    <row r="19" s="3" customFormat="1" ht="20.1" customHeight="1" spans="1:16">
      <c r="A19" s="16" t="s">
        <v>29</v>
      </c>
      <c r="B19" s="16">
        <v>51</v>
      </c>
      <c r="C19" s="16">
        <f t="shared" si="0"/>
        <v>7395</v>
      </c>
      <c r="D19" s="16">
        <v>12</v>
      </c>
      <c r="E19" s="16">
        <f t="shared" si="1"/>
        <v>1380</v>
      </c>
      <c r="F19" s="16">
        <v>53</v>
      </c>
      <c r="G19" s="16">
        <f t="shared" si="2"/>
        <v>6413</v>
      </c>
      <c r="H19" s="16">
        <v>16</v>
      </c>
      <c r="I19" s="16">
        <f t="shared" si="3"/>
        <v>1360</v>
      </c>
      <c r="J19" s="16">
        <v>72</v>
      </c>
      <c r="K19" s="16">
        <f t="shared" si="4"/>
        <v>8712</v>
      </c>
      <c r="L19" s="16">
        <v>49</v>
      </c>
      <c r="M19" s="16">
        <f t="shared" si="5"/>
        <v>5929</v>
      </c>
      <c r="N19" s="16">
        <f t="shared" si="6"/>
        <v>31189</v>
      </c>
      <c r="O19" s="16">
        <f t="shared" si="7"/>
        <v>31189</v>
      </c>
      <c r="P19" s="34"/>
    </row>
    <row r="20" s="2" customFormat="1" ht="18.75" spans="1:16">
      <c r="A20" s="16" t="s">
        <v>30</v>
      </c>
      <c r="B20" s="16">
        <v>113</v>
      </c>
      <c r="C20" s="16">
        <f t="shared" si="0"/>
        <v>16385</v>
      </c>
      <c r="D20" s="16">
        <v>40</v>
      </c>
      <c r="E20" s="16">
        <f t="shared" si="1"/>
        <v>4600</v>
      </c>
      <c r="F20" s="16">
        <v>137</v>
      </c>
      <c r="G20" s="16">
        <f t="shared" si="2"/>
        <v>16577</v>
      </c>
      <c r="H20" s="16">
        <v>43</v>
      </c>
      <c r="I20" s="16">
        <f t="shared" si="3"/>
        <v>3655</v>
      </c>
      <c r="J20" s="16">
        <v>152</v>
      </c>
      <c r="K20" s="16">
        <f t="shared" si="4"/>
        <v>18392</v>
      </c>
      <c r="L20" s="16">
        <v>151</v>
      </c>
      <c r="M20" s="16">
        <f t="shared" si="5"/>
        <v>18271</v>
      </c>
      <c r="N20" s="16">
        <f t="shared" si="6"/>
        <v>77880</v>
      </c>
      <c r="O20" s="16">
        <f t="shared" si="7"/>
        <v>77880</v>
      </c>
      <c r="P20" s="34"/>
    </row>
    <row r="21" s="3" customFormat="1" ht="21" customHeight="1" spans="1:16">
      <c r="A21" s="16" t="s">
        <v>31</v>
      </c>
      <c r="B21" s="16">
        <v>128</v>
      </c>
      <c r="C21" s="16">
        <f t="shared" si="0"/>
        <v>18560</v>
      </c>
      <c r="D21" s="16">
        <v>52</v>
      </c>
      <c r="E21" s="16">
        <f t="shared" si="1"/>
        <v>5980</v>
      </c>
      <c r="F21" s="16">
        <v>194</v>
      </c>
      <c r="G21" s="16">
        <f t="shared" si="2"/>
        <v>23474</v>
      </c>
      <c r="H21" s="16">
        <v>49</v>
      </c>
      <c r="I21" s="16">
        <f t="shared" si="3"/>
        <v>4165</v>
      </c>
      <c r="J21" s="16">
        <v>209</v>
      </c>
      <c r="K21" s="16">
        <f t="shared" si="4"/>
        <v>25289</v>
      </c>
      <c r="L21" s="16">
        <v>206</v>
      </c>
      <c r="M21" s="16">
        <f t="shared" si="5"/>
        <v>24926</v>
      </c>
      <c r="N21" s="16">
        <f t="shared" si="6"/>
        <v>102394</v>
      </c>
      <c r="O21" s="16">
        <f t="shared" si="7"/>
        <v>102394</v>
      </c>
      <c r="P21" s="34"/>
    </row>
    <row r="22" s="2" customFormat="1" ht="20.1" customHeight="1" spans="1:19">
      <c r="A22" s="16" t="s">
        <v>32</v>
      </c>
      <c r="B22" s="16">
        <v>5</v>
      </c>
      <c r="C22" s="16">
        <f t="shared" si="0"/>
        <v>725</v>
      </c>
      <c r="D22" s="16">
        <v>1</v>
      </c>
      <c r="E22" s="16">
        <f t="shared" si="1"/>
        <v>115</v>
      </c>
      <c r="F22" s="16">
        <v>1</v>
      </c>
      <c r="G22" s="16">
        <f t="shared" si="2"/>
        <v>121</v>
      </c>
      <c r="H22" s="16">
        <v>1</v>
      </c>
      <c r="I22" s="16">
        <f t="shared" si="3"/>
        <v>85</v>
      </c>
      <c r="J22" s="16">
        <v>1</v>
      </c>
      <c r="K22" s="16">
        <f t="shared" si="4"/>
        <v>121</v>
      </c>
      <c r="L22" s="16">
        <v>3</v>
      </c>
      <c r="M22" s="16">
        <f t="shared" si="5"/>
        <v>363</v>
      </c>
      <c r="N22" s="16">
        <f t="shared" si="6"/>
        <v>1530</v>
      </c>
      <c r="O22" s="16">
        <f t="shared" si="7"/>
        <v>1530</v>
      </c>
      <c r="P22" s="38"/>
      <c r="S22" s="4"/>
    </row>
    <row r="23" s="2" customFormat="1" ht="20.1" customHeight="1" spans="1:16">
      <c r="A23" s="17" t="s">
        <v>33</v>
      </c>
      <c r="B23" s="17">
        <f>SUM(B6:B22)</f>
        <v>1404</v>
      </c>
      <c r="C23" s="17">
        <f>SUM(C6:C22)</f>
        <v>203580</v>
      </c>
      <c r="D23" s="18">
        <f t="shared" ref="D23:O23" si="8">SUM(D6:D22)</f>
        <v>544</v>
      </c>
      <c r="E23" s="16">
        <f t="shared" si="8"/>
        <v>62560</v>
      </c>
      <c r="F23" s="18">
        <f t="shared" si="8"/>
        <v>2154</v>
      </c>
      <c r="G23" s="18">
        <f t="shared" si="8"/>
        <v>260634</v>
      </c>
      <c r="H23" s="18">
        <f t="shared" si="8"/>
        <v>639</v>
      </c>
      <c r="I23" s="16">
        <f t="shared" si="8"/>
        <v>54315</v>
      </c>
      <c r="J23" s="18">
        <f t="shared" si="8"/>
        <v>2323</v>
      </c>
      <c r="K23" s="16">
        <f t="shared" si="8"/>
        <v>281083</v>
      </c>
      <c r="L23" s="18">
        <f t="shared" si="8"/>
        <v>1951</v>
      </c>
      <c r="M23" s="16">
        <f t="shared" si="8"/>
        <v>236071</v>
      </c>
      <c r="N23" s="16">
        <f t="shared" si="8"/>
        <v>1098243</v>
      </c>
      <c r="O23" s="16">
        <f t="shared" si="8"/>
        <v>1098243</v>
      </c>
      <c r="P23" s="38"/>
    </row>
    <row r="24" s="4" customFormat="1" ht="20.1" customHeight="1" spans="1:16">
      <c r="A24" s="19" t="s">
        <v>34</v>
      </c>
      <c r="B24" s="19"/>
      <c r="C24" s="19"/>
      <c r="D24" s="19"/>
      <c r="E24" s="20"/>
      <c r="F24" s="19"/>
      <c r="G24" s="19"/>
      <c r="H24" s="19"/>
      <c r="I24" s="19"/>
      <c r="J24" s="19" t="s">
        <v>35</v>
      </c>
      <c r="K24" s="19"/>
      <c r="L24" s="19"/>
      <c r="M24" s="19"/>
      <c r="N24" s="19" t="s">
        <v>36</v>
      </c>
      <c r="O24" s="19"/>
      <c r="P24" s="24"/>
    </row>
    <row r="25" ht="20.1" customHeight="1" spans="1:16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39"/>
      <c r="P25" s="40"/>
    </row>
    <row r="26" spans="1:16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41"/>
    </row>
    <row r="27" spans="1:16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41"/>
    </row>
    <row r="28" spans="1:16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41"/>
    </row>
    <row r="29" spans="1:16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41"/>
    </row>
    <row r="30" spans="1:16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41"/>
    </row>
    <row r="31" spans="1:16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41"/>
    </row>
    <row r="32" spans="1:16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41"/>
    </row>
    <row r="33" spans="1:16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42"/>
      <c r="M33" s="22"/>
      <c r="N33" s="22"/>
      <c r="O33" s="22"/>
      <c r="P33" s="41"/>
    </row>
    <row r="34" spans="1:16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41"/>
    </row>
    <row r="35" spans="1:16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41"/>
    </row>
    <row r="36" spans="1:16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41"/>
    </row>
    <row r="37" spans="1:16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41"/>
    </row>
    <row r="38" spans="1:16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41"/>
    </row>
    <row r="39" spans="1:16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41"/>
    </row>
    <row r="40" spans="1:16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41"/>
    </row>
    <row r="41" spans="1:16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41"/>
    </row>
    <row r="42" spans="1:16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2"/>
      <c r="M42" s="22"/>
      <c r="N42" s="22"/>
      <c r="O42" s="22"/>
      <c r="P42" s="41"/>
    </row>
    <row r="43" spans="1:16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2"/>
      <c r="M43" s="22"/>
      <c r="N43" s="22"/>
      <c r="O43" s="22"/>
      <c r="P43" s="41"/>
    </row>
    <row r="44" spans="1:16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2"/>
      <c r="M44" s="22"/>
      <c r="N44" s="22"/>
      <c r="O44" s="22"/>
      <c r="P44" s="41"/>
    </row>
    <row r="45" spans="1:16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2"/>
      <c r="M45" s="22"/>
      <c r="N45" s="22"/>
      <c r="O45" s="22"/>
      <c r="P45" s="41"/>
    </row>
    <row r="46" spans="1:16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2"/>
      <c r="M46" s="22"/>
      <c r="N46" s="22"/>
      <c r="O46" s="22"/>
      <c r="P46" s="41"/>
    </row>
    <row r="47" spans="1:16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2"/>
      <c r="M47" s="22"/>
      <c r="N47" s="22"/>
      <c r="O47" s="22"/>
      <c r="P47" s="41"/>
    </row>
    <row r="48" spans="1:16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2"/>
      <c r="M48" s="22"/>
      <c r="N48" s="22"/>
      <c r="O48" s="22"/>
      <c r="P48" s="41"/>
    </row>
    <row r="49" spans="1:16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2"/>
      <c r="M49" s="22"/>
      <c r="N49" s="22"/>
      <c r="O49" s="22"/>
      <c r="P49" s="41"/>
    </row>
    <row r="50" spans="1:16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2"/>
      <c r="M50" s="22"/>
      <c r="N50" s="22"/>
      <c r="O50" s="22"/>
      <c r="P50" s="41"/>
    </row>
    <row r="51" spans="1:16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2"/>
      <c r="M51" s="22"/>
      <c r="N51" s="22"/>
      <c r="O51" s="22"/>
      <c r="P51" s="41"/>
    </row>
    <row r="52" spans="1:16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2"/>
      <c r="M52" s="22"/>
      <c r="N52" s="22"/>
      <c r="O52" s="22"/>
      <c r="P52" s="41"/>
    </row>
    <row r="53" spans="1:16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2"/>
      <c r="M53" s="22"/>
      <c r="N53" s="22"/>
      <c r="O53" s="22"/>
      <c r="P53" s="41"/>
    </row>
    <row r="54" spans="1:16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2"/>
      <c r="M54" s="22"/>
      <c r="N54" s="22"/>
      <c r="O54" s="22"/>
      <c r="P54" s="41"/>
    </row>
    <row r="55" spans="1:16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2"/>
      <c r="M55" s="22"/>
      <c r="N55" s="22"/>
      <c r="O55" s="22"/>
      <c r="P55" s="41"/>
    </row>
    <row r="56" spans="1:16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2"/>
      <c r="M56" s="22"/>
      <c r="N56" s="22"/>
      <c r="O56" s="22"/>
      <c r="P56" s="41"/>
    </row>
    <row r="57" spans="1:16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2"/>
      <c r="M57" s="22"/>
      <c r="N57" s="22"/>
      <c r="O57" s="22"/>
      <c r="P57" s="41"/>
    </row>
    <row r="58" spans="1:16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2"/>
      <c r="M58" s="22"/>
      <c r="N58" s="22"/>
      <c r="O58" s="22"/>
      <c r="P58" s="41"/>
    </row>
    <row r="59" spans="1:16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2"/>
      <c r="M59" s="22"/>
      <c r="N59" s="22"/>
      <c r="O59" s="22"/>
      <c r="P59" s="41"/>
    </row>
    <row r="60" spans="1:16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2"/>
      <c r="M60" s="22"/>
      <c r="N60" s="22"/>
      <c r="O60" s="22"/>
      <c r="P60" s="41"/>
    </row>
    <row r="61" spans="1:16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2"/>
      <c r="M61" s="22"/>
      <c r="N61" s="22"/>
      <c r="O61" s="22"/>
      <c r="P61" s="41"/>
    </row>
    <row r="62" spans="1:16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2"/>
      <c r="M62" s="22"/>
      <c r="N62" s="22"/>
      <c r="O62" s="22"/>
      <c r="P62" s="41"/>
    </row>
    <row r="63" spans="1:16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2"/>
      <c r="M63" s="22"/>
      <c r="N63" s="22"/>
      <c r="O63" s="22"/>
      <c r="P63" s="41"/>
    </row>
    <row r="64" spans="1:16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2"/>
      <c r="M64" s="22"/>
      <c r="N64" s="22"/>
      <c r="O64" s="22"/>
      <c r="P64" s="41"/>
    </row>
    <row r="65" spans="1:16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2"/>
      <c r="M65" s="22"/>
      <c r="N65" s="22"/>
      <c r="O65" s="22"/>
      <c r="P65" s="41"/>
    </row>
    <row r="66" spans="1:16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2"/>
      <c r="M66" s="22"/>
      <c r="N66" s="22"/>
      <c r="O66" s="22"/>
      <c r="P66" s="41"/>
    </row>
    <row r="67" spans="1:16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2"/>
      <c r="M67" s="22"/>
      <c r="N67" s="22"/>
      <c r="O67" s="22"/>
      <c r="P67" s="41"/>
    </row>
    <row r="68" spans="1:16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2"/>
      <c r="M68" s="22"/>
      <c r="N68" s="22"/>
      <c r="O68" s="22"/>
      <c r="P68" s="41"/>
    </row>
    <row r="69" spans="1:16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2"/>
      <c r="M69" s="22"/>
      <c r="N69" s="22"/>
      <c r="O69" s="22"/>
      <c r="P69" s="41"/>
    </row>
    <row r="70" spans="1:16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2"/>
      <c r="M70" s="22"/>
      <c r="N70" s="22"/>
      <c r="O70" s="22"/>
      <c r="P70" s="41"/>
    </row>
    <row r="71" spans="1:16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2"/>
      <c r="M71" s="22"/>
      <c r="N71" s="22"/>
      <c r="O71" s="22"/>
      <c r="P71" s="41"/>
    </row>
    <row r="72" spans="1:16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2"/>
      <c r="M72" s="22"/>
      <c r="N72" s="22"/>
      <c r="O72" s="22"/>
      <c r="P72" s="41"/>
    </row>
    <row r="73" spans="1:16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2"/>
      <c r="M73" s="22"/>
      <c r="N73" s="22"/>
      <c r="O73" s="22"/>
      <c r="P73" s="41"/>
    </row>
    <row r="74" spans="1:16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41"/>
    </row>
    <row r="75" spans="1:16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41"/>
    </row>
    <row r="76" spans="1:16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41"/>
    </row>
    <row r="77" spans="1:16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41"/>
    </row>
    <row r="78" spans="1:16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41"/>
    </row>
    <row r="79" spans="1:16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41"/>
    </row>
    <row r="80" spans="1:16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41"/>
    </row>
    <row r="81" spans="1:16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41"/>
    </row>
    <row r="82" spans="1:16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41"/>
    </row>
    <row r="83" spans="1:16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41"/>
    </row>
    <row r="84" spans="1:16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41"/>
    </row>
    <row r="85" spans="1:16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41"/>
    </row>
    <row r="86" spans="1:16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41"/>
    </row>
    <row r="87" spans="1:16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41"/>
    </row>
    <row r="88" spans="1:16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41"/>
    </row>
    <row r="89" spans="1:16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41"/>
    </row>
    <row r="90" spans="1:16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41"/>
    </row>
    <row r="91" spans="1:16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41"/>
    </row>
    <row r="92" spans="1:16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41"/>
    </row>
    <row r="93" spans="1:16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41"/>
    </row>
    <row r="94" spans="1:16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41"/>
    </row>
    <row r="95" spans="1:16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41"/>
    </row>
    <row r="96" spans="1:16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41"/>
    </row>
    <row r="97" spans="1:16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41"/>
    </row>
    <row r="98" spans="1:16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41"/>
    </row>
    <row r="99" spans="1:16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41"/>
    </row>
    <row r="100" spans="1:16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41"/>
    </row>
    <row r="101" spans="1:16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41"/>
    </row>
    <row r="102" spans="1:16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41"/>
    </row>
    <row r="103" spans="1:16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41"/>
    </row>
    <row r="104" spans="1:16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41"/>
    </row>
    <row r="105" spans="1:16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41"/>
    </row>
    <row r="106" spans="1:16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41"/>
    </row>
  </sheetData>
  <mergeCells count="10">
    <mergeCell ref="A2:P2"/>
    <mergeCell ref="M3:P3"/>
    <mergeCell ref="B4:I4"/>
    <mergeCell ref="J4:M4"/>
    <mergeCell ref="O25:P25"/>
    <mergeCell ref="A4:A5"/>
    <mergeCell ref="N4:N5"/>
    <mergeCell ref="O4:O5"/>
    <mergeCell ref="P4:P5"/>
    <mergeCell ref="Q13:Q15"/>
  </mergeCells>
  <pageMargins left="0.393055555555556" right="0.393055555555556" top="0" bottom="0" header="0.297916666666667" footer="0.297916666666667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老神仙</cp:lastModifiedBy>
  <dcterms:created xsi:type="dcterms:W3CDTF">2020-01-17T09:58:00Z</dcterms:created>
  <dcterms:modified xsi:type="dcterms:W3CDTF">2025-02-13T08:41:24Z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B513FD4DA59B42CD92C3EF577FDC6E6F</vt:lpwstr>
  </property>
</Properties>
</file>