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325" windowHeight="9840"/>
  </bookViews>
  <sheets>
    <sheet name="Sheet1" sheetId="1" r:id="rId1"/>
  </sheets>
  <definedNames>
    <definedName name="_xlnm.Print_Titles" localSheetId="0">Sheet1!$4:$5</definedName>
  </definedNames>
  <calcPr calcId="124519"/>
</workbook>
</file>

<file path=xl/calcChain.xml><?xml version="1.0" encoding="utf-8"?>
<calcChain xmlns="http://schemas.openxmlformats.org/spreadsheetml/2006/main">
  <c r="G37" i="1"/>
  <c r="F37"/>
  <c r="D37"/>
  <c r="I36"/>
  <c r="H36"/>
  <c r="E36"/>
  <c r="I35"/>
  <c r="J35" s="1"/>
  <c r="L35" s="1"/>
  <c r="H35"/>
  <c r="E35"/>
  <c r="H34"/>
  <c r="I34" s="1"/>
  <c r="E34"/>
  <c r="H33"/>
  <c r="I33" s="1"/>
  <c r="J33" s="1"/>
  <c r="L33" s="1"/>
  <c r="E33"/>
  <c r="H32"/>
  <c r="I32" s="1"/>
  <c r="E32"/>
  <c r="H31"/>
  <c r="I31" s="1"/>
  <c r="E31"/>
  <c r="H30"/>
  <c r="I30" s="1"/>
  <c r="E30"/>
  <c r="I29"/>
  <c r="H29"/>
  <c r="E29"/>
  <c r="J29" s="1"/>
  <c r="L29" s="1"/>
  <c r="H28"/>
  <c r="I28" s="1"/>
  <c r="E28"/>
  <c r="I27"/>
  <c r="J27" s="1"/>
  <c r="L27" s="1"/>
  <c r="H27"/>
  <c r="E27"/>
  <c r="H26"/>
  <c r="I26" s="1"/>
  <c r="E26"/>
  <c r="H25"/>
  <c r="I25" s="1"/>
  <c r="E25"/>
  <c r="H24"/>
  <c r="I24" s="1"/>
  <c r="E24"/>
  <c r="G23"/>
  <c r="G38" s="1"/>
  <c r="F23"/>
  <c r="D23"/>
  <c r="H22"/>
  <c r="I22" s="1"/>
  <c r="E22"/>
  <c r="H21"/>
  <c r="I21" s="1"/>
  <c r="E21"/>
  <c r="H20"/>
  <c r="I20" s="1"/>
  <c r="E20"/>
  <c r="H19"/>
  <c r="I19" s="1"/>
  <c r="E19"/>
  <c r="H18"/>
  <c r="I18" s="1"/>
  <c r="E18"/>
  <c r="H17"/>
  <c r="I17" s="1"/>
  <c r="E17"/>
  <c r="H16"/>
  <c r="I16" s="1"/>
  <c r="E16"/>
  <c r="I15"/>
  <c r="H15"/>
  <c r="E15"/>
  <c r="H14"/>
  <c r="I14" s="1"/>
  <c r="E14"/>
  <c r="H13"/>
  <c r="I13" s="1"/>
  <c r="J13" s="1"/>
  <c r="K13" s="1"/>
  <c r="E13"/>
  <c r="H12"/>
  <c r="I12" s="1"/>
  <c r="E12"/>
  <c r="H11"/>
  <c r="I11" s="1"/>
  <c r="J11" s="1"/>
  <c r="K11" s="1"/>
  <c r="E11"/>
  <c r="I10"/>
  <c r="H10"/>
  <c r="E10"/>
  <c r="H9"/>
  <c r="I9" s="1"/>
  <c r="E9"/>
  <c r="I8"/>
  <c r="H8"/>
  <c r="E8"/>
  <c r="I7"/>
  <c r="H7"/>
  <c r="E7"/>
  <c r="J25" l="1"/>
  <c r="L25" s="1"/>
  <c r="J31"/>
  <c r="L31" s="1"/>
  <c r="J15"/>
  <c r="K15" s="1"/>
  <c r="J21"/>
  <c r="K21" s="1"/>
  <c r="J17"/>
  <c r="K17" s="1"/>
  <c r="J30"/>
  <c r="F38"/>
  <c r="J19"/>
  <c r="K19" s="1"/>
  <c r="J9"/>
  <c r="K9" s="1"/>
  <c r="D38"/>
  <c r="E23"/>
  <c r="E37"/>
  <c r="I23"/>
  <c r="H23"/>
  <c r="I37"/>
  <c r="H37"/>
  <c r="J26"/>
  <c r="J34"/>
  <c r="L34" s="1"/>
  <c r="J32"/>
  <c r="K32" s="1"/>
  <c r="J28"/>
  <c r="L28" s="1"/>
  <c r="J36"/>
  <c r="L36" s="1"/>
  <c r="L32"/>
  <c r="K26"/>
  <c r="L26"/>
  <c r="K34"/>
  <c r="K30"/>
  <c r="L30"/>
  <c r="K25"/>
  <c r="K27"/>
  <c r="K29"/>
  <c r="K33"/>
  <c r="K35"/>
  <c r="J24"/>
  <c r="J12"/>
  <c r="L12" s="1"/>
  <c r="J7"/>
  <c r="K7" s="1"/>
  <c r="J10"/>
  <c r="L10" s="1"/>
  <c r="J18"/>
  <c r="L18" s="1"/>
  <c r="J20"/>
  <c r="L20" s="1"/>
  <c r="J14"/>
  <c r="K14" s="1"/>
  <c r="J22"/>
  <c r="L22" s="1"/>
  <c r="J16"/>
  <c r="L16" s="1"/>
  <c r="L14"/>
  <c r="K22"/>
  <c r="K10"/>
  <c r="J8"/>
  <c r="L11"/>
  <c r="L13"/>
  <c r="L15"/>
  <c r="L17"/>
  <c r="L21"/>
  <c r="K31" l="1"/>
  <c r="K20"/>
  <c r="K36"/>
  <c r="K12"/>
  <c r="L7"/>
  <c r="L19"/>
  <c r="L9"/>
  <c r="E38"/>
  <c r="I38"/>
  <c r="H38"/>
  <c r="K28"/>
  <c r="J37"/>
  <c r="K24"/>
  <c r="K37" s="1"/>
  <c r="L24"/>
  <c r="L37" s="1"/>
  <c r="K18"/>
  <c r="K16"/>
  <c r="K8"/>
  <c r="L8"/>
  <c r="L23" s="1"/>
  <c r="J23"/>
  <c r="K23" l="1"/>
  <c r="K38" s="1"/>
  <c r="J38"/>
  <c r="L38"/>
</calcChain>
</file>

<file path=xl/sharedStrings.xml><?xml version="1.0" encoding="utf-8"?>
<sst xmlns="http://schemas.openxmlformats.org/spreadsheetml/2006/main" count="81" uniqueCount="49">
  <si>
    <t>附件1</t>
  </si>
  <si>
    <t>编制单位：宁化县财政局 宁化县教育局</t>
  </si>
  <si>
    <t>单位：万元</t>
  </si>
  <si>
    <t>序号</t>
  </si>
  <si>
    <t>单位名称</t>
  </si>
  <si>
    <t>学段</t>
  </si>
  <si>
    <r>
      <rPr>
        <sz val="9"/>
        <rFont val="宋体"/>
        <charset val="134"/>
      </rPr>
      <t>寄宿生
（5</t>
    </r>
    <r>
      <rPr>
        <sz val="9"/>
        <rFont val="宋体"/>
        <charset val="134"/>
      </rPr>
      <t>00元/人、学期）</t>
    </r>
  </si>
  <si>
    <t>低保（含低保家庭、特困供养）、 建档立卡贫困家庭寄午生                           （500元/人、学期）</t>
  </si>
  <si>
    <t>应下达金额</t>
  </si>
  <si>
    <t>寄宿生人数</t>
  </si>
  <si>
    <t>补助资金</t>
  </si>
  <si>
    <t>受益学生人数</t>
  </si>
  <si>
    <t>合计</t>
  </si>
  <si>
    <t>省级</t>
  </si>
  <si>
    <t>县级</t>
  </si>
  <si>
    <t>低保学生</t>
  </si>
  <si>
    <t>建档立卡学生</t>
  </si>
  <si>
    <t>安乐中心学校</t>
  </si>
  <si>
    <t>小学</t>
  </si>
  <si>
    <t>安远中心学校</t>
  </si>
  <si>
    <t>曹坊中心学校</t>
  </si>
  <si>
    <t>城东小学</t>
  </si>
  <si>
    <t>城南小学</t>
  </si>
  <si>
    <t>方田中心学校</t>
  </si>
  <si>
    <t>河龙中心学校</t>
  </si>
  <si>
    <t>湖村中心学校</t>
  </si>
  <si>
    <t>淮土中心学校</t>
  </si>
  <si>
    <t>济村中心学校</t>
  </si>
  <si>
    <t>客 家 学 校</t>
  </si>
  <si>
    <t>民 族 学 校</t>
  </si>
  <si>
    <t>泉上中心学校</t>
  </si>
  <si>
    <t>石壁中心学校</t>
  </si>
  <si>
    <t>水茜中心学校</t>
  </si>
  <si>
    <t>中沙中心学校</t>
  </si>
  <si>
    <t>小计</t>
  </si>
  <si>
    <t>安远中学</t>
  </si>
  <si>
    <t>初中</t>
  </si>
  <si>
    <t>滨江实验中学</t>
  </si>
  <si>
    <t>城东中学</t>
  </si>
  <si>
    <t>第三实验学校</t>
  </si>
  <si>
    <t>淮 土 中 学</t>
  </si>
  <si>
    <t>宁 化 二 中</t>
  </si>
  <si>
    <t>宁 化 三 中</t>
  </si>
  <si>
    <t>宁 化 四 中</t>
  </si>
  <si>
    <t>宁 化 五 中</t>
  </si>
  <si>
    <t>泉 上 中 学</t>
  </si>
  <si>
    <t>水 茜 中 学</t>
  </si>
  <si>
    <t>合  计</t>
  </si>
  <si>
    <t>关于下拨2022年秋季学期农村义务教育阶段公办学校
学生营养改善计划资金安排表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</si>
</sst>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zoomScale="90" zoomScaleNormal="90" workbookViewId="0">
      <pane ySplit="6" topLeftCell="A19" activePane="bottomLeft" state="frozen"/>
      <selection pane="bottomLeft" activeCell="O30" sqref="O30"/>
    </sheetView>
  </sheetViews>
  <sheetFormatPr defaultColWidth="9" defaultRowHeight="14.25"/>
  <cols>
    <col min="1" max="1" width="3.75" style="2" customWidth="1"/>
    <col min="2" max="2" width="10.125" style="2" customWidth="1"/>
    <col min="3" max="3" width="6.125" style="2" customWidth="1"/>
    <col min="4" max="4" width="8.375" style="2" customWidth="1"/>
    <col min="5" max="5" width="7.625" style="3" customWidth="1"/>
    <col min="6" max="6" width="7" style="2" customWidth="1"/>
    <col min="7" max="8" width="7.625" style="2" customWidth="1"/>
    <col min="9" max="9" width="9.5" style="2" customWidth="1"/>
    <col min="10" max="10" width="8.75" style="4" customWidth="1"/>
    <col min="11" max="11" width="7.75" style="5" customWidth="1"/>
    <col min="12" max="12" width="8.125" style="5" customWidth="1"/>
    <col min="13" max="16384" width="9" style="2"/>
  </cols>
  <sheetData>
    <row r="1" spans="1:12" ht="12.95" customHeight="1">
      <c r="A1" s="6" t="s">
        <v>0</v>
      </c>
    </row>
    <row r="2" spans="1:12" ht="43.5" customHeight="1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7"/>
      <c r="K2" s="26"/>
      <c r="L2" s="26"/>
    </row>
    <row r="3" spans="1:12" ht="18.75" customHeight="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0"/>
      <c r="K3" s="29" t="s">
        <v>2</v>
      </c>
      <c r="L3" s="29"/>
    </row>
    <row r="4" spans="1:12" ht="42" customHeight="1">
      <c r="A4" s="23" t="s">
        <v>3</v>
      </c>
      <c r="B4" s="23" t="s">
        <v>4</v>
      </c>
      <c r="C4" s="23" t="s">
        <v>5</v>
      </c>
      <c r="D4" s="30" t="s">
        <v>6</v>
      </c>
      <c r="E4" s="30"/>
      <c r="F4" s="30" t="s">
        <v>7</v>
      </c>
      <c r="G4" s="30"/>
      <c r="H4" s="30"/>
      <c r="I4" s="30"/>
      <c r="J4" s="31" t="s">
        <v>8</v>
      </c>
      <c r="K4" s="32"/>
      <c r="L4" s="32"/>
    </row>
    <row r="5" spans="1:12" ht="21" customHeight="1">
      <c r="A5" s="24"/>
      <c r="B5" s="24"/>
      <c r="C5" s="24"/>
      <c r="D5" s="23" t="s">
        <v>9</v>
      </c>
      <c r="E5" s="23" t="s">
        <v>10</v>
      </c>
      <c r="F5" s="35" t="s">
        <v>11</v>
      </c>
      <c r="G5" s="36"/>
      <c r="H5" s="37"/>
      <c r="I5" s="23" t="s">
        <v>10</v>
      </c>
      <c r="J5" s="33" t="s">
        <v>12</v>
      </c>
      <c r="K5" s="33" t="s">
        <v>13</v>
      </c>
      <c r="L5" s="33" t="s">
        <v>14</v>
      </c>
    </row>
    <row r="6" spans="1:12" ht="37.5" customHeight="1">
      <c r="A6" s="25"/>
      <c r="B6" s="25"/>
      <c r="C6" s="25"/>
      <c r="D6" s="25"/>
      <c r="E6" s="25"/>
      <c r="F6" s="8" t="s">
        <v>15</v>
      </c>
      <c r="G6" s="8" t="s">
        <v>16</v>
      </c>
      <c r="H6" s="8" t="s">
        <v>12</v>
      </c>
      <c r="I6" s="25"/>
      <c r="J6" s="34"/>
      <c r="K6" s="34"/>
      <c r="L6" s="34"/>
    </row>
    <row r="7" spans="1:12" ht="17.100000000000001" customHeight="1">
      <c r="A7" s="7">
        <v>1</v>
      </c>
      <c r="B7" s="7" t="s">
        <v>17</v>
      </c>
      <c r="C7" s="9" t="s">
        <v>18</v>
      </c>
      <c r="D7" s="10">
        <v>113</v>
      </c>
      <c r="E7" s="11">
        <f t="shared" ref="E7:E22" si="0">D7*500/10000</f>
        <v>5.65</v>
      </c>
      <c r="F7" s="10"/>
      <c r="G7" s="10"/>
      <c r="H7" s="12">
        <f t="shared" ref="H7:H22" si="1">F7+G7</f>
        <v>0</v>
      </c>
      <c r="I7" s="11">
        <f t="shared" ref="I7:I22" si="2">H7*500/10000</f>
        <v>0</v>
      </c>
      <c r="J7" s="11">
        <f t="shared" ref="J7:J22" si="3">E7+I7</f>
        <v>5.65</v>
      </c>
      <c r="K7" s="11">
        <f t="shared" ref="K7:K22" si="4">J7*0.8</f>
        <v>4.5200000000000005</v>
      </c>
      <c r="L7" s="11">
        <f t="shared" ref="L7:L22" si="5">J7*0.2</f>
        <v>1.1300000000000001</v>
      </c>
    </row>
    <row r="8" spans="1:12" ht="17.100000000000001" customHeight="1">
      <c r="A8" s="7">
        <v>2</v>
      </c>
      <c r="B8" s="7" t="s">
        <v>19</v>
      </c>
      <c r="C8" s="9" t="s">
        <v>18</v>
      </c>
      <c r="D8" s="10">
        <v>187</v>
      </c>
      <c r="E8" s="11">
        <f t="shared" si="0"/>
        <v>9.35</v>
      </c>
      <c r="F8" s="10">
        <v>5</v>
      </c>
      <c r="G8" s="10">
        <v>5</v>
      </c>
      <c r="H8" s="12">
        <f t="shared" si="1"/>
        <v>10</v>
      </c>
      <c r="I8" s="11">
        <f t="shared" si="2"/>
        <v>0.5</v>
      </c>
      <c r="J8" s="11">
        <f t="shared" si="3"/>
        <v>9.85</v>
      </c>
      <c r="K8" s="11">
        <f t="shared" si="4"/>
        <v>7.88</v>
      </c>
      <c r="L8" s="11">
        <f t="shared" si="5"/>
        <v>1.97</v>
      </c>
    </row>
    <row r="9" spans="1:12" ht="17.100000000000001" customHeight="1">
      <c r="A9" s="7">
        <v>3</v>
      </c>
      <c r="B9" s="7" t="s">
        <v>20</v>
      </c>
      <c r="C9" s="9" t="s">
        <v>18</v>
      </c>
      <c r="D9" s="10">
        <v>125</v>
      </c>
      <c r="E9" s="11">
        <f t="shared" si="0"/>
        <v>6.25</v>
      </c>
      <c r="F9" s="10"/>
      <c r="G9" s="10">
        <v>4</v>
      </c>
      <c r="H9" s="12">
        <f t="shared" si="1"/>
        <v>4</v>
      </c>
      <c r="I9" s="11">
        <f t="shared" si="2"/>
        <v>0.2</v>
      </c>
      <c r="J9" s="11">
        <f t="shared" si="3"/>
        <v>6.45</v>
      </c>
      <c r="K9" s="11">
        <f t="shared" si="4"/>
        <v>5.16</v>
      </c>
      <c r="L9" s="11">
        <f t="shared" si="5"/>
        <v>1.29</v>
      </c>
    </row>
    <row r="10" spans="1:12" ht="17.100000000000001" customHeight="1">
      <c r="A10" s="7">
        <v>4</v>
      </c>
      <c r="B10" s="13" t="s">
        <v>21</v>
      </c>
      <c r="C10" s="9" t="s">
        <v>18</v>
      </c>
      <c r="D10" s="10">
        <v>34</v>
      </c>
      <c r="E10" s="11">
        <f t="shared" si="0"/>
        <v>1.7</v>
      </c>
      <c r="F10" s="11"/>
      <c r="G10" s="11"/>
      <c r="H10" s="12">
        <f t="shared" si="1"/>
        <v>0</v>
      </c>
      <c r="I10" s="11">
        <f t="shared" si="2"/>
        <v>0</v>
      </c>
      <c r="J10" s="11">
        <f t="shared" si="3"/>
        <v>1.7</v>
      </c>
      <c r="K10" s="11">
        <f t="shared" si="4"/>
        <v>1.36</v>
      </c>
      <c r="L10" s="11">
        <f t="shared" si="5"/>
        <v>0.34</v>
      </c>
    </row>
    <row r="11" spans="1:12" ht="17.100000000000001" customHeight="1">
      <c r="A11" s="7">
        <v>5</v>
      </c>
      <c r="B11" s="7" t="s">
        <v>22</v>
      </c>
      <c r="C11" s="9" t="s">
        <v>18</v>
      </c>
      <c r="D11" s="10">
        <v>66</v>
      </c>
      <c r="E11" s="11">
        <f t="shared" si="0"/>
        <v>3.3</v>
      </c>
      <c r="F11" s="10">
        <v>1</v>
      </c>
      <c r="G11" s="10">
        <v>23</v>
      </c>
      <c r="H11" s="12">
        <f t="shared" si="1"/>
        <v>24</v>
      </c>
      <c r="I11" s="11">
        <f t="shared" si="2"/>
        <v>1.2</v>
      </c>
      <c r="J11" s="11">
        <f t="shared" si="3"/>
        <v>4.5</v>
      </c>
      <c r="K11" s="11">
        <f t="shared" si="4"/>
        <v>3.6</v>
      </c>
      <c r="L11" s="11">
        <f t="shared" si="5"/>
        <v>0.9</v>
      </c>
    </row>
    <row r="12" spans="1:12" ht="17.100000000000001" customHeight="1">
      <c r="A12" s="7">
        <v>6</v>
      </c>
      <c r="B12" s="13" t="s">
        <v>23</v>
      </c>
      <c r="C12" s="9" t="s">
        <v>18</v>
      </c>
      <c r="D12" s="10">
        <v>19</v>
      </c>
      <c r="E12" s="11">
        <f t="shared" si="0"/>
        <v>0.95</v>
      </c>
      <c r="F12" s="14">
        <v>1</v>
      </c>
      <c r="G12" s="14"/>
      <c r="H12" s="12">
        <f t="shared" si="1"/>
        <v>1</v>
      </c>
      <c r="I12" s="11">
        <f t="shared" si="2"/>
        <v>0.05</v>
      </c>
      <c r="J12" s="11">
        <f t="shared" si="3"/>
        <v>1</v>
      </c>
      <c r="K12" s="11">
        <f t="shared" si="4"/>
        <v>0.8</v>
      </c>
      <c r="L12" s="11">
        <f t="shared" si="5"/>
        <v>0.2</v>
      </c>
    </row>
    <row r="13" spans="1:12" ht="17.100000000000001" customHeight="1">
      <c r="A13" s="7">
        <v>7</v>
      </c>
      <c r="B13" s="7" t="s">
        <v>24</v>
      </c>
      <c r="C13" s="9" t="s">
        <v>18</v>
      </c>
      <c r="D13" s="10">
        <v>71</v>
      </c>
      <c r="E13" s="11">
        <f t="shared" si="0"/>
        <v>3.55</v>
      </c>
      <c r="F13" s="10"/>
      <c r="G13" s="10">
        <v>18</v>
      </c>
      <c r="H13" s="12">
        <f t="shared" si="1"/>
        <v>18</v>
      </c>
      <c r="I13" s="11">
        <f t="shared" si="2"/>
        <v>0.9</v>
      </c>
      <c r="J13" s="11">
        <f t="shared" si="3"/>
        <v>4.45</v>
      </c>
      <c r="K13" s="11">
        <f t="shared" si="4"/>
        <v>3.5600000000000005</v>
      </c>
      <c r="L13" s="11">
        <f t="shared" si="5"/>
        <v>0.89000000000000012</v>
      </c>
    </row>
    <row r="14" spans="1:12" ht="17.100000000000001" customHeight="1">
      <c r="A14" s="7">
        <v>8</v>
      </c>
      <c r="B14" s="7" t="s">
        <v>25</v>
      </c>
      <c r="C14" s="9" t="s">
        <v>18</v>
      </c>
      <c r="D14" s="10">
        <v>79</v>
      </c>
      <c r="E14" s="11">
        <f t="shared" si="0"/>
        <v>3.95</v>
      </c>
      <c r="F14" s="10">
        <v>6</v>
      </c>
      <c r="G14" s="10">
        <v>12</v>
      </c>
      <c r="H14" s="12">
        <f t="shared" si="1"/>
        <v>18</v>
      </c>
      <c r="I14" s="11">
        <f t="shared" si="2"/>
        <v>0.9</v>
      </c>
      <c r="J14" s="11">
        <f t="shared" si="3"/>
        <v>4.8500000000000005</v>
      </c>
      <c r="K14" s="11">
        <f t="shared" si="4"/>
        <v>3.8800000000000008</v>
      </c>
      <c r="L14" s="11">
        <f t="shared" si="5"/>
        <v>0.9700000000000002</v>
      </c>
    </row>
    <row r="15" spans="1:12" ht="17.100000000000001" customHeight="1">
      <c r="A15" s="7">
        <v>9</v>
      </c>
      <c r="B15" s="7" t="s">
        <v>26</v>
      </c>
      <c r="C15" s="9" t="s">
        <v>18</v>
      </c>
      <c r="D15" s="10">
        <v>55</v>
      </c>
      <c r="E15" s="11">
        <f t="shared" si="0"/>
        <v>2.75</v>
      </c>
      <c r="F15" s="10"/>
      <c r="G15" s="10">
        <v>4</v>
      </c>
      <c r="H15" s="12">
        <f t="shared" si="1"/>
        <v>4</v>
      </c>
      <c r="I15" s="11">
        <f t="shared" si="2"/>
        <v>0.2</v>
      </c>
      <c r="J15" s="11">
        <f t="shared" si="3"/>
        <v>2.95</v>
      </c>
      <c r="K15" s="11">
        <f t="shared" si="4"/>
        <v>2.3600000000000003</v>
      </c>
      <c r="L15" s="11">
        <f t="shared" si="5"/>
        <v>0.59000000000000008</v>
      </c>
    </row>
    <row r="16" spans="1:12" ht="17.100000000000001" customHeight="1">
      <c r="A16" s="7">
        <v>10</v>
      </c>
      <c r="B16" s="13" t="s">
        <v>27</v>
      </c>
      <c r="C16" s="9" t="s">
        <v>18</v>
      </c>
      <c r="D16" s="10">
        <v>70</v>
      </c>
      <c r="E16" s="11">
        <f t="shared" si="0"/>
        <v>3.5</v>
      </c>
      <c r="F16" s="14">
        <v>3</v>
      </c>
      <c r="G16" s="14">
        <v>2</v>
      </c>
      <c r="H16" s="12">
        <f t="shared" si="1"/>
        <v>5</v>
      </c>
      <c r="I16" s="11">
        <f t="shared" si="2"/>
        <v>0.25</v>
      </c>
      <c r="J16" s="11">
        <f t="shared" si="3"/>
        <v>3.75</v>
      </c>
      <c r="K16" s="11">
        <f t="shared" si="4"/>
        <v>3</v>
      </c>
      <c r="L16" s="11">
        <f t="shared" si="5"/>
        <v>0.75</v>
      </c>
    </row>
    <row r="17" spans="1:12" ht="17.100000000000001" customHeight="1">
      <c r="A17" s="7">
        <v>11</v>
      </c>
      <c r="B17" s="15" t="s">
        <v>28</v>
      </c>
      <c r="C17" s="9" t="s">
        <v>18</v>
      </c>
      <c r="D17" s="12">
        <v>31</v>
      </c>
      <c r="E17" s="11">
        <f t="shared" si="0"/>
        <v>1.55</v>
      </c>
      <c r="F17" s="12">
        <v>2</v>
      </c>
      <c r="G17" s="12">
        <v>6</v>
      </c>
      <c r="H17" s="12">
        <f t="shared" si="1"/>
        <v>8</v>
      </c>
      <c r="I17" s="11">
        <f t="shared" si="2"/>
        <v>0.4</v>
      </c>
      <c r="J17" s="11">
        <f t="shared" si="3"/>
        <v>1.9500000000000002</v>
      </c>
      <c r="K17" s="11">
        <f t="shared" si="4"/>
        <v>1.5600000000000003</v>
      </c>
      <c r="L17" s="11">
        <f t="shared" si="5"/>
        <v>0.39000000000000007</v>
      </c>
    </row>
    <row r="18" spans="1:12" ht="17.100000000000001" customHeight="1">
      <c r="A18" s="7">
        <v>12</v>
      </c>
      <c r="B18" s="7" t="s">
        <v>29</v>
      </c>
      <c r="C18" s="9" t="s">
        <v>18</v>
      </c>
      <c r="D18" s="10">
        <v>76</v>
      </c>
      <c r="E18" s="11">
        <f t="shared" si="0"/>
        <v>3.8</v>
      </c>
      <c r="F18" s="10">
        <v>4</v>
      </c>
      <c r="G18" s="10">
        <v>7</v>
      </c>
      <c r="H18" s="12">
        <f t="shared" si="1"/>
        <v>11</v>
      </c>
      <c r="I18" s="11">
        <f t="shared" si="2"/>
        <v>0.55000000000000004</v>
      </c>
      <c r="J18" s="11">
        <f t="shared" si="3"/>
        <v>4.3499999999999996</v>
      </c>
      <c r="K18" s="11">
        <f t="shared" si="4"/>
        <v>3.48</v>
      </c>
      <c r="L18" s="11">
        <f t="shared" si="5"/>
        <v>0.87</v>
      </c>
    </row>
    <row r="19" spans="1:12" ht="17.100000000000001" customHeight="1">
      <c r="A19" s="7">
        <v>13</v>
      </c>
      <c r="B19" s="7" t="s">
        <v>30</v>
      </c>
      <c r="C19" s="9" t="s">
        <v>18</v>
      </c>
      <c r="D19" s="10">
        <v>132</v>
      </c>
      <c r="E19" s="11">
        <f t="shared" si="0"/>
        <v>6.6</v>
      </c>
      <c r="F19" s="10"/>
      <c r="G19" s="10"/>
      <c r="H19" s="12">
        <f t="shared" si="1"/>
        <v>0</v>
      </c>
      <c r="I19" s="11">
        <f t="shared" si="2"/>
        <v>0</v>
      </c>
      <c r="J19" s="11">
        <f t="shared" si="3"/>
        <v>6.6</v>
      </c>
      <c r="K19" s="11">
        <f t="shared" si="4"/>
        <v>5.28</v>
      </c>
      <c r="L19" s="11">
        <f t="shared" si="5"/>
        <v>1.32</v>
      </c>
    </row>
    <row r="20" spans="1:12" ht="17.100000000000001" customHeight="1">
      <c r="A20" s="7">
        <v>14</v>
      </c>
      <c r="B20" s="7" t="s">
        <v>31</v>
      </c>
      <c r="C20" s="9" t="s">
        <v>18</v>
      </c>
      <c r="D20" s="10">
        <v>18</v>
      </c>
      <c r="E20" s="11">
        <f t="shared" si="0"/>
        <v>0.9</v>
      </c>
      <c r="F20" s="10">
        <v>6</v>
      </c>
      <c r="G20" s="10">
        <v>8</v>
      </c>
      <c r="H20" s="12">
        <f t="shared" si="1"/>
        <v>14</v>
      </c>
      <c r="I20" s="11">
        <f t="shared" si="2"/>
        <v>0.7</v>
      </c>
      <c r="J20" s="11">
        <f t="shared" si="3"/>
        <v>1.6</v>
      </c>
      <c r="K20" s="11">
        <f t="shared" si="4"/>
        <v>1.2800000000000002</v>
      </c>
      <c r="L20" s="11">
        <f t="shared" si="5"/>
        <v>0.32000000000000006</v>
      </c>
    </row>
    <row r="21" spans="1:12" ht="17.100000000000001" customHeight="1">
      <c r="A21" s="7">
        <v>15</v>
      </c>
      <c r="B21" s="7" t="s">
        <v>32</v>
      </c>
      <c r="C21" s="9" t="s">
        <v>18</v>
      </c>
      <c r="D21" s="10">
        <v>250</v>
      </c>
      <c r="E21" s="11">
        <f t="shared" si="0"/>
        <v>12.5</v>
      </c>
      <c r="F21" s="10"/>
      <c r="G21" s="10"/>
      <c r="H21" s="12">
        <f t="shared" si="1"/>
        <v>0</v>
      </c>
      <c r="I21" s="11">
        <f t="shared" si="2"/>
        <v>0</v>
      </c>
      <c r="J21" s="11">
        <f t="shared" si="3"/>
        <v>12.5</v>
      </c>
      <c r="K21" s="11">
        <f t="shared" si="4"/>
        <v>10</v>
      </c>
      <c r="L21" s="11">
        <f t="shared" si="5"/>
        <v>2.5</v>
      </c>
    </row>
    <row r="22" spans="1:12" ht="17.100000000000001" customHeight="1">
      <c r="A22" s="7">
        <v>16</v>
      </c>
      <c r="B22" s="7" t="s">
        <v>33</v>
      </c>
      <c r="C22" s="9" t="s">
        <v>18</v>
      </c>
      <c r="D22" s="10">
        <v>103</v>
      </c>
      <c r="E22" s="11">
        <f t="shared" si="0"/>
        <v>5.15</v>
      </c>
      <c r="F22" s="10">
        <v>6</v>
      </c>
      <c r="G22" s="10">
        <v>3</v>
      </c>
      <c r="H22" s="12">
        <f t="shared" si="1"/>
        <v>9</v>
      </c>
      <c r="I22" s="11">
        <f t="shared" si="2"/>
        <v>0.45</v>
      </c>
      <c r="J22" s="11">
        <f t="shared" si="3"/>
        <v>5.6000000000000005</v>
      </c>
      <c r="K22" s="11">
        <f t="shared" si="4"/>
        <v>4.4800000000000004</v>
      </c>
      <c r="L22" s="11">
        <f t="shared" si="5"/>
        <v>1.1200000000000001</v>
      </c>
    </row>
    <row r="23" spans="1:12" ht="17.100000000000001" customHeight="1">
      <c r="A23" s="7"/>
      <c r="B23" s="7" t="s">
        <v>34</v>
      </c>
      <c r="C23" s="9"/>
      <c r="D23" s="10">
        <f>SUM(D7:D22)</f>
        <v>1429</v>
      </c>
      <c r="E23" s="10">
        <f t="shared" ref="E23:L23" si="6">SUM(E7:E22)</f>
        <v>71.45</v>
      </c>
      <c r="F23" s="10">
        <f t="shared" si="6"/>
        <v>34</v>
      </c>
      <c r="G23" s="10">
        <f t="shared" si="6"/>
        <v>92</v>
      </c>
      <c r="H23" s="10">
        <f t="shared" si="6"/>
        <v>126</v>
      </c>
      <c r="I23" s="10">
        <f t="shared" si="6"/>
        <v>6.3000000000000007</v>
      </c>
      <c r="J23" s="10">
        <f t="shared" si="6"/>
        <v>77.75</v>
      </c>
      <c r="K23" s="10">
        <f t="shared" si="6"/>
        <v>62.2</v>
      </c>
      <c r="L23" s="10">
        <f t="shared" si="6"/>
        <v>15.55</v>
      </c>
    </row>
    <row r="24" spans="1:12" ht="17.100000000000001" customHeight="1">
      <c r="A24" s="7">
        <v>1</v>
      </c>
      <c r="B24" s="7" t="s">
        <v>35</v>
      </c>
      <c r="C24" s="9" t="s">
        <v>36</v>
      </c>
      <c r="D24" s="10">
        <v>371</v>
      </c>
      <c r="E24" s="11">
        <f t="shared" ref="E24:E36" si="7">D24*500/10000</f>
        <v>18.55</v>
      </c>
      <c r="F24" s="10"/>
      <c r="G24" s="10"/>
      <c r="H24" s="12">
        <f t="shared" ref="H24:H36" si="8">F24+G24</f>
        <v>0</v>
      </c>
      <c r="I24" s="11">
        <f t="shared" ref="I24:I36" si="9">H24*500/10000</f>
        <v>0</v>
      </c>
      <c r="J24" s="11">
        <f t="shared" ref="J24:J36" si="10">E24+I24</f>
        <v>18.55</v>
      </c>
      <c r="K24" s="11">
        <f t="shared" ref="K24:K36" si="11">J24*0.8</f>
        <v>14.840000000000002</v>
      </c>
      <c r="L24" s="11">
        <f t="shared" ref="L24:L36" si="12">J24*0.2</f>
        <v>3.7100000000000004</v>
      </c>
    </row>
    <row r="25" spans="1:12" ht="17.100000000000001" customHeight="1">
      <c r="A25" s="7">
        <v>2</v>
      </c>
      <c r="B25" s="7" t="s">
        <v>37</v>
      </c>
      <c r="C25" s="9" t="s">
        <v>36</v>
      </c>
      <c r="D25" s="10">
        <v>1063</v>
      </c>
      <c r="E25" s="11">
        <f t="shared" si="7"/>
        <v>53.15</v>
      </c>
      <c r="F25" s="10"/>
      <c r="G25" s="10"/>
      <c r="H25" s="12">
        <f t="shared" si="8"/>
        <v>0</v>
      </c>
      <c r="I25" s="11">
        <f t="shared" si="9"/>
        <v>0</v>
      </c>
      <c r="J25" s="11">
        <f t="shared" si="10"/>
        <v>53.15</v>
      </c>
      <c r="K25" s="11">
        <f t="shared" si="11"/>
        <v>42.52</v>
      </c>
      <c r="L25" s="11">
        <f t="shared" si="12"/>
        <v>10.63</v>
      </c>
    </row>
    <row r="26" spans="1:12" ht="17.100000000000001" customHeight="1">
      <c r="A26" s="7">
        <v>3</v>
      </c>
      <c r="B26" s="7" t="s">
        <v>38</v>
      </c>
      <c r="C26" s="9" t="s">
        <v>36</v>
      </c>
      <c r="D26" s="10">
        <v>393</v>
      </c>
      <c r="E26" s="11">
        <f t="shared" si="7"/>
        <v>19.649999999999999</v>
      </c>
      <c r="F26" s="10"/>
      <c r="G26" s="10"/>
      <c r="H26" s="12">
        <f t="shared" si="8"/>
        <v>0</v>
      </c>
      <c r="I26" s="11">
        <f t="shared" si="9"/>
        <v>0</v>
      </c>
      <c r="J26" s="11">
        <f t="shared" si="10"/>
        <v>19.649999999999999</v>
      </c>
      <c r="K26" s="11">
        <f t="shared" si="11"/>
        <v>15.719999999999999</v>
      </c>
      <c r="L26" s="11">
        <f t="shared" si="12"/>
        <v>3.9299999999999997</v>
      </c>
    </row>
    <row r="27" spans="1:12" ht="17.100000000000001" customHeight="1">
      <c r="A27" s="7">
        <v>4</v>
      </c>
      <c r="B27" s="7" t="s">
        <v>39</v>
      </c>
      <c r="C27" s="9" t="s">
        <v>36</v>
      </c>
      <c r="D27" s="10">
        <v>169</v>
      </c>
      <c r="E27" s="11">
        <f t="shared" si="7"/>
        <v>8.4499999999999993</v>
      </c>
      <c r="F27" s="10">
        <v>2</v>
      </c>
      <c r="G27" s="10">
        <v>7</v>
      </c>
      <c r="H27" s="12">
        <f t="shared" si="8"/>
        <v>9</v>
      </c>
      <c r="I27" s="11">
        <f t="shared" si="9"/>
        <v>0.45</v>
      </c>
      <c r="J27" s="11">
        <f t="shared" si="10"/>
        <v>8.8999999999999986</v>
      </c>
      <c r="K27" s="11">
        <f t="shared" si="11"/>
        <v>7.1199999999999992</v>
      </c>
      <c r="L27" s="11">
        <f t="shared" si="12"/>
        <v>1.7799999999999998</v>
      </c>
    </row>
    <row r="28" spans="1:12" ht="17.100000000000001" customHeight="1">
      <c r="A28" s="7">
        <v>5</v>
      </c>
      <c r="B28" s="7" t="s">
        <v>25</v>
      </c>
      <c r="C28" s="9" t="s">
        <v>36</v>
      </c>
      <c r="D28" s="10">
        <v>83</v>
      </c>
      <c r="E28" s="11">
        <f t="shared" si="7"/>
        <v>4.1500000000000004</v>
      </c>
      <c r="F28" s="10">
        <v>1</v>
      </c>
      <c r="G28" s="10"/>
      <c r="H28" s="12">
        <f t="shared" si="8"/>
        <v>1</v>
      </c>
      <c r="I28" s="11">
        <f t="shared" si="9"/>
        <v>0.05</v>
      </c>
      <c r="J28" s="11">
        <f t="shared" si="10"/>
        <v>4.2</v>
      </c>
      <c r="K28" s="11">
        <f t="shared" si="11"/>
        <v>3.3600000000000003</v>
      </c>
      <c r="L28" s="11">
        <f t="shared" si="12"/>
        <v>0.84000000000000008</v>
      </c>
    </row>
    <row r="29" spans="1:12" ht="17.100000000000001" customHeight="1">
      <c r="A29" s="7">
        <v>6</v>
      </c>
      <c r="B29" s="7" t="s">
        <v>40</v>
      </c>
      <c r="C29" s="9" t="s">
        <v>36</v>
      </c>
      <c r="D29" s="10">
        <v>104</v>
      </c>
      <c r="E29" s="11">
        <f t="shared" si="7"/>
        <v>5.2</v>
      </c>
      <c r="F29" s="10"/>
      <c r="G29" s="10"/>
      <c r="H29" s="12">
        <f t="shared" si="8"/>
        <v>0</v>
      </c>
      <c r="I29" s="11">
        <f t="shared" si="9"/>
        <v>0</v>
      </c>
      <c r="J29" s="11">
        <f t="shared" si="10"/>
        <v>5.2</v>
      </c>
      <c r="K29" s="11">
        <f t="shared" si="11"/>
        <v>4.16</v>
      </c>
      <c r="L29" s="11">
        <f t="shared" si="12"/>
        <v>1.04</v>
      </c>
    </row>
    <row r="30" spans="1:12" ht="17.100000000000001" customHeight="1">
      <c r="A30" s="7">
        <v>7</v>
      </c>
      <c r="B30" s="7" t="s">
        <v>29</v>
      </c>
      <c r="C30" s="9" t="s">
        <v>36</v>
      </c>
      <c r="D30" s="10">
        <v>133</v>
      </c>
      <c r="E30" s="11">
        <f t="shared" si="7"/>
        <v>6.65</v>
      </c>
      <c r="F30" s="10">
        <v>1</v>
      </c>
      <c r="G30" s="10">
        <v>3</v>
      </c>
      <c r="H30" s="12">
        <f t="shared" si="8"/>
        <v>4</v>
      </c>
      <c r="I30" s="11">
        <f t="shared" si="9"/>
        <v>0.2</v>
      </c>
      <c r="J30" s="11">
        <f t="shared" si="10"/>
        <v>6.8500000000000005</v>
      </c>
      <c r="K30" s="11">
        <f t="shared" si="11"/>
        <v>5.48</v>
      </c>
      <c r="L30" s="11">
        <f t="shared" si="12"/>
        <v>1.37</v>
      </c>
    </row>
    <row r="31" spans="1:12" ht="17.100000000000001" customHeight="1">
      <c r="A31" s="7">
        <v>8</v>
      </c>
      <c r="B31" s="7" t="s">
        <v>41</v>
      </c>
      <c r="C31" s="9" t="s">
        <v>36</v>
      </c>
      <c r="D31" s="10">
        <v>132</v>
      </c>
      <c r="E31" s="11">
        <f t="shared" si="7"/>
        <v>6.6</v>
      </c>
      <c r="F31" s="10"/>
      <c r="G31" s="10"/>
      <c r="H31" s="12">
        <f t="shared" si="8"/>
        <v>0</v>
      </c>
      <c r="I31" s="11">
        <f t="shared" si="9"/>
        <v>0</v>
      </c>
      <c r="J31" s="11">
        <f t="shared" si="10"/>
        <v>6.6</v>
      </c>
      <c r="K31" s="11">
        <f t="shared" si="11"/>
        <v>5.28</v>
      </c>
      <c r="L31" s="11">
        <f t="shared" si="12"/>
        <v>1.32</v>
      </c>
    </row>
    <row r="32" spans="1:12" ht="17.100000000000001" customHeight="1">
      <c r="A32" s="7">
        <v>9</v>
      </c>
      <c r="B32" s="7" t="s">
        <v>42</v>
      </c>
      <c r="C32" s="9" t="s">
        <v>36</v>
      </c>
      <c r="D32" s="10">
        <v>193</v>
      </c>
      <c r="E32" s="11">
        <f t="shared" si="7"/>
        <v>9.65</v>
      </c>
      <c r="F32" s="10"/>
      <c r="G32" s="10"/>
      <c r="H32" s="12">
        <f t="shared" si="8"/>
        <v>0</v>
      </c>
      <c r="I32" s="11">
        <f t="shared" si="9"/>
        <v>0</v>
      </c>
      <c r="J32" s="11">
        <f t="shared" si="10"/>
        <v>9.65</v>
      </c>
      <c r="K32" s="11">
        <f t="shared" si="11"/>
        <v>7.7200000000000006</v>
      </c>
      <c r="L32" s="11">
        <f t="shared" si="12"/>
        <v>1.9300000000000002</v>
      </c>
    </row>
    <row r="33" spans="1:12" ht="17.100000000000001" customHeight="1">
      <c r="A33" s="7">
        <v>10</v>
      </c>
      <c r="B33" s="7" t="s">
        <v>43</v>
      </c>
      <c r="C33" s="9" t="s">
        <v>36</v>
      </c>
      <c r="D33" s="10">
        <v>110</v>
      </c>
      <c r="E33" s="11">
        <f t="shared" si="7"/>
        <v>5.5</v>
      </c>
      <c r="F33" s="10"/>
      <c r="G33" s="10"/>
      <c r="H33" s="12">
        <f t="shared" si="8"/>
        <v>0</v>
      </c>
      <c r="I33" s="11">
        <f t="shared" si="9"/>
        <v>0</v>
      </c>
      <c r="J33" s="11">
        <f t="shared" si="10"/>
        <v>5.5</v>
      </c>
      <c r="K33" s="11">
        <f t="shared" si="11"/>
        <v>4.4000000000000004</v>
      </c>
      <c r="L33" s="11">
        <f t="shared" si="12"/>
        <v>1.1000000000000001</v>
      </c>
    </row>
    <row r="34" spans="1:12" ht="17.100000000000001" customHeight="1">
      <c r="A34" s="7">
        <v>11</v>
      </c>
      <c r="B34" s="7" t="s">
        <v>44</v>
      </c>
      <c r="C34" s="9" t="s">
        <v>36</v>
      </c>
      <c r="D34" s="10">
        <v>371</v>
      </c>
      <c r="E34" s="11">
        <f t="shared" si="7"/>
        <v>18.55</v>
      </c>
      <c r="F34" s="10"/>
      <c r="G34" s="10"/>
      <c r="H34" s="12">
        <f t="shared" si="8"/>
        <v>0</v>
      </c>
      <c r="I34" s="11">
        <f t="shared" si="9"/>
        <v>0</v>
      </c>
      <c r="J34" s="11">
        <f t="shared" si="10"/>
        <v>18.55</v>
      </c>
      <c r="K34" s="11">
        <f t="shared" si="11"/>
        <v>14.840000000000002</v>
      </c>
      <c r="L34" s="11">
        <f t="shared" si="12"/>
        <v>3.7100000000000004</v>
      </c>
    </row>
    <row r="35" spans="1:12" ht="17.100000000000001" customHeight="1">
      <c r="A35" s="7">
        <v>12</v>
      </c>
      <c r="B35" s="9" t="s">
        <v>45</v>
      </c>
      <c r="C35" s="9" t="s">
        <v>36</v>
      </c>
      <c r="D35" s="16">
        <v>222</v>
      </c>
      <c r="E35" s="11">
        <f t="shared" si="7"/>
        <v>11.1</v>
      </c>
      <c r="F35" s="16"/>
      <c r="G35" s="16"/>
      <c r="H35" s="12">
        <f t="shared" si="8"/>
        <v>0</v>
      </c>
      <c r="I35" s="11">
        <f t="shared" si="9"/>
        <v>0</v>
      </c>
      <c r="J35" s="11">
        <f t="shared" si="10"/>
        <v>11.1</v>
      </c>
      <c r="K35" s="11">
        <f t="shared" si="11"/>
        <v>8.8800000000000008</v>
      </c>
      <c r="L35" s="11">
        <f t="shared" si="12"/>
        <v>2.2200000000000002</v>
      </c>
    </row>
    <row r="36" spans="1:12" ht="17.100000000000001" customHeight="1">
      <c r="A36" s="7">
        <v>13</v>
      </c>
      <c r="B36" s="13" t="s">
        <v>46</v>
      </c>
      <c r="C36" s="9" t="s">
        <v>36</v>
      </c>
      <c r="D36" s="10">
        <v>260</v>
      </c>
      <c r="E36" s="11">
        <f t="shared" si="7"/>
        <v>13</v>
      </c>
      <c r="F36" s="14"/>
      <c r="G36" s="14"/>
      <c r="H36" s="12">
        <f t="shared" si="8"/>
        <v>0</v>
      </c>
      <c r="I36" s="11">
        <f t="shared" si="9"/>
        <v>0</v>
      </c>
      <c r="J36" s="11">
        <f t="shared" si="10"/>
        <v>13</v>
      </c>
      <c r="K36" s="11">
        <f t="shared" si="11"/>
        <v>10.4</v>
      </c>
      <c r="L36" s="11">
        <f t="shared" si="12"/>
        <v>2.6</v>
      </c>
    </row>
    <row r="37" spans="1:12" customFormat="1" ht="17.100000000000001" customHeight="1">
      <c r="A37" s="7"/>
      <c r="B37" s="7" t="s">
        <v>34</v>
      </c>
      <c r="C37" s="9"/>
      <c r="D37" s="10">
        <f>SUM(D24:D36)</f>
        <v>3604</v>
      </c>
      <c r="E37" s="10">
        <f t="shared" ref="E37:L37" si="13">SUM(E24:E36)</f>
        <v>180.20000000000002</v>
      </c>
      <c r="F37" s="10">
        <f t="shared" si="13"/>
        <v>4</v>
      </c>
      <c r="G37" s="10">
        <f t="shared" si="13"/>
        <v>10</v>
      </c>
      <c r="H37" s="10">
        <f t="shared" si="13"/>
        <v>14</v>
      </c>
      <c r="I37" s="10">
        <f t="shared" si="13"/>
        <v>0.7</v>
      </c>
      <c r="J37" s="10">
        <f t="shared" si="13"/>
        <v>180.9</v>
      </c>
      <c r="K37" s="10">
        <f t="shared" si="13"/>
        <v>144.72000000000003</v>
      </c>
      <c r="L37" s="10">
        <f t="shared" si="13"/>
        <v>36.180000000000007</v>
      </c>
    </row>
    <row r="38" spans="1:12" s="1" customFormat="1" ht="17.100000000000001" customHeight="1">
      <c r="A38" s="22" t="s">
        <v>47</v>
      </c>
      <c r="B38" s="22"/>
      <c r="C38" s="17"/>
      <c r="D38" s="18">
        <f>D23+D37</f>
        <v>5033</v>
      </c>
      <c r="E38" s="18">
        <f t="shared" ref="E38:L38" si="14">E23+E37</f>
        <v>251.65000000000003</v>
      </c>
      <c r="F38" s="18">
        <f t="shared" si="14"/>
        <v>38</v>
      </c>
      <c r="G38" s="18">
        <f t="shared" si="14"/>
        <v>102</v>
      </c>
      <c r="H38" s="18">
        <f t="shared" si="14"/>
        <v>140</v>
      </c>
      <c r="I38" s="18">
        <f t="shared" si="14"/>
        <v>7.0000000000000009</v>
      </c>
      <c r="J38" s="18">
        <f t="shared" si="14"/>
        <v>258.64999999999998</v>
      </c>
      <c r="K38" s="18">
        <f t="shared" si="14"/>
        <v>206.92000000000002</v>
      </c>
      <c r="L38" s="18">
        <f t="shared" si="14"/>
        <v>51.730000000000004</v>
      </c>
    </row>
    <row r="39" spans="1:12">
      <c r="A39" s="19"/>
      <c r="B39" s="19"/>
      <c r="C39" s="19"/>
      <c r="D39" s="19"/>
      <c r="E39" s="19"/>
      <c r="F39" s="19"/>
      <c r="G39" s="19"/>
      <c r="H39" s="19"/>
      <c r="I39" s="19"/>
      <c r="J39" s="21"/>
      <c r="K39" s="21"/>
      <c r="L39" s="21"/>
    </row>
    <row r="40" spans="1:12">
      <c r="A40" s="19"/>
      <c r="B40" s="19"/>
      <c r="C40" s="19"/>
      <c r="D40" s="19"/>
      <c r="E40" s="19"/>
      <c r="F40" s="19"/>
      <c r="G40" s="19"/>
      <c r="H40" s="19"/>
      <c r="I40" s="19"/>
      <c r="J40" s="21"/>
      <c r="K40" s="21"/>
      <c r="L40" s="21"/>
    </row>
    <row r="41" spans="1:12">
      <c r="A41" s="19"/>
      <c r="B41" s="19"/>
      <c r="C41" s="19"/>
      <c r="D41" s="19"/>
      <c r="E41" s="19"/>
      <c r="F41" s="19"/>
      <c r="G41" s="19"/>
      <c r="H41" s="19"/>
      <c r="I41" s="19"/>
      <c r="J41" s="21"/>
      <c r="K41" s="21"/>
      <c r="L41" s="21"/>
    </row>
    <row r="42" spans="1:12">
      <c r="A42" s="19"/>
      <c r="B42" s="19"/>
      <c r="C42" s="19"/>
      <c r="D42" s="19"/>
      <c r="E42" s="19"/>
      <c r="F42" s="19"/>
      <c r="G42" s="19"/>
      <c r="H42" s="19"/>
      <c r="I42" s="19"/>
      <c r="J42" s="21"/>
      <c r="K42" s="21"/>
      <c r="L42" s="21"/>
    </row>
    <row r="43" spans="1:12">
      <c r="A43" s="19"/>
      <c r="B43" s="19"/>
      <c r="C43" s="19"/>
      <c r="D43" s="19"/>
      <c r="E43" s="19"/>
      <c r="F43" s="19"/>
      <c r="G43" s="19"/>
      <c r="H43" s="19"/>
      <c r="I43" s="19"/>
      <c r="J43" s="21"/>
      <c r="K43" s="21"/>
      <c r="L43" s="21"/>
    </row>
    <row r="44" spans="1:12">
      <c r="A44" s="19"/>
      <c r="B44" s="19"/>
      <c r="C44" s="19"/>
      <c r="D44" s="19"/>
      <c r="E44" s="19"/>
      <c r="F44" s="19"/>
      <c r="G44" s="19"/>
      <c r="H44" s="19"/>
      <c r="I44" s="19"/>
      <c r="J44" s="21"/>
      <c r="K44" s="21"/>
      <c r="L44" s="21"/>
    </row>
    <row r="45" spans="1:12">
      <c r="A45" s="19"/>
      <c r="B45" s="19"/>
      <c r="C45" s="19"/>
      <c r="D45" s="19"/>
      <c r="E45" s="19"/>
      <c r="F45" s="19"/>
      <c r="G45" s="19"/>
      <c r="H45" s="19"/>
      <c r="I45" s="19"/>
      <c r="J45" s="21"/>
      <c r="K45" s="21"/>
      <c r="L45" s="21"/>
    </row>
    <row r="46" spans="1:12">
      <c r="A46" s="19"/>
      <c r="B46" s="19"/>
      <c r="C46" s="19"/>
      <c r="D46" s="19"/>
      <c r="E46" s="19"/>
      <c r="F46" s="19"/>
      <c r="G46" s="19"/>
      <c r="H46" s="19"/>
      <c r="I46" s="19"/>
      <c r="J46" s="21"/>
      <c r="K46" s="21"/>
      <c r="L46" s="21"/>
    </row>
  </sheetData>
  <sortState ref="B24:L36">
    <sortCondition ref="B24"/>
  </sortState>
  <mergeCells count="17">
    <mergeCell ref="E5:E6"/>
    <mergeCell ref="A2:L2"/>
    <mergeCell ref="A3:I3"/>
    <mergeCell ref="K3:L3"/>
    <mergeCell ref="D4:E4"/>
    <mergeCell ref="F4:I4"/>
    <mergeCell ref="J4:L4"/>
    <mergeCell ref="I5:I6"/>
    <mergeCell ref="J5:J6"/>
    <mergeCell ref="K5:K6"/>
    <mergeCell ref="L5:L6"/>
    <mergeCell ref="F5:H5"/>
    <mergeCell ref="A38:B38"/>
    <mergeCell ref="A4:A6"/>
    <mergeCell ref="B4:B6"/>
    <mergeCell ref="C4:C6"/>
    <mergeCell ref="D5:D6"/>
  </mergeCells>
  <phoneticPr fontId="4" type="noConversion"/>
  <printOptions horizontalCentered="1"/>
  <pageMargins left="0.27559055118110198" right="0.15748031496063" top="0.68" bottom="0.59055118110236204" header="0.511811023622047" footer="0.511811023622047"/>
  <pageSetup paperSize="9" orientation="portrait"/>
  <headerFooter alignWithMargins="0"/>
  <ignoredErrors>
    <ignoredError sqref="E23 H23:L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黄亮</cp:lastModifiedBy>
  <cp:lastPrinted>2021-03-18T07:40:00Z</cp:lastPrinted>
  <dcterms:created xsi:type="dcterms:W3CDTF">2013-10-29T23:47:00Z</dcterms:created>
  <dcterms:modified xsi:type="dcterms:W3CDTF">2022-10-28T03:48:00Z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B522BABB38A04443A2180A741C6660E4</vt:lpwstr>
  </property>
</Properties>
</file>